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10" firstSheet="1" activeTab="9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  <sheet name="2017.2" sheetId="17" r:id="rId7"/>
    <sheet name="2017.3" sheetId="18" r:id="rId8"/>
    <sheet name="2017.4" sheetId="19" r:id="rId9"/>
    <sheet name="2017.5" sheetId="20" r:id="rId10"/>
  </sheets>
  <definedNames>
    <definedName name="_xlnm.Print_Area" localSheetId="0">'2016.8'!$A$2:$I$27</definedName>
  </definedNames>
  <calcPr calcId="152511"/>
</workbook>
</file>

<file path=xl/calcChain.xml><?xml version="1.0" encoding="utf-8"?>
<calcChain xmlns="http://schemas.openxmlformats.org/spreadsheetml/2006/main">
  <c r="J17" i="20" l="1"/>
  <c r="J13" i="20"/>
  <c r="J14" i="20"/>
  <c r="J15" i="20" s="1"/>
  <c r="J16" i="20" s="1"/>
  <c r="G17" i="20"/>
  <c r="F17" i="20" l="1"/>
  <c r="J6" i="20"/>
  <c r="J8" i="20" s="1"/>
  <c r="J9" i="20" s="1"/>
  <c r="J10" i="20" s="1"/>
  <c r="J11" i="20" s="1"/>
  <c r="J12" i="20" s="1"/>
  <c r="J18" i="20" l="1"/>
  <c r="G19" i="19"/>
  <c r="F19" i="19"/>
  <c r="J6" i="19"/>
  <c r="J8" i="19" s="1"/>
  <c r="J9" i="19" s="1"/>
  <c r="J10" i="19" s="1"/>
  <c r="J11" i="19" s="1"/>
  <c r="J12" i="19" s="1"/>
  <c r="J13" i="19" s="1"/>
  <c r="J14" i="19" s="1"/>
  <c r="J15" i="19" s="1"/>
  <c r="J16" i="19" s="1"/>
  <c r="F19" i="18" l="1"/>
  <c r="G19" i="18" l="1"/>
  <c r="J6" i="18" l="1"/>
  <c r="J8" i="18" l="1"/>
  <c r="J9" i="18" s="1"/>
  <c r="J10" i="18" s="1"/>
  <c r="J11" i="18" s="1"/>
  <c r="J12" i="18" s="1"/>
  <c r="J13" i="18" s="1"/>
  <c r="J14" i="18" s="1"/>
  <c r="J15" i="18" s="1"/>
  <c r="J16" i="18" s="1"/>
  <c r="J17" i="18" s="1"/>
  <c r="J18" i="18" s="1"/>
  <c r="J19" i="18" s="1"/>
  <c r="J20" i="18" s="1"/>
  <c r="G19" i="17"/>
  <c r="F19" i="17"/>
  <c r="J6" i="17"/>
  <c r="J8" i="17" s="1"/>
  <c r="J9" i="17" s="1"/>
  <c r="J10" i="17" s="1"/>
  <c r="J11" i="17" s="1"/>
  <c r="J12" i="17" s="1"/>
  <c r="J13" i="17" s="1"/>
  <c r="J14" i="17" s="1"/>
  <c r="J15" i="17" s="1"/>
  <c r="J16" i="17" s="1"/>
  <c r="J17" i="17" s="1"/>
  <c r="F19" i="16" l="1"/>
  <c r="G19" i="16"/>
  <c r="J6" i="16" l="1"/>
  <c r="J8" i="16" l="1"/>
  <c r="J9" i="16" s="1"/>
  <c r="J10" i="16" s="1"/>
  <c r="J11" i="16" s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2" i="16" l="1"/>
  <c r="J13" i="15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  <c r="J13" i="16"/>
  <c r="J14" i="16" s="1"/>
  <c r="J15" i="16" l="1"/>
  <c r="J16" i="16" s="1"/>
  <c r="J17" i="16" s="1"/>
</calcChain>
</file>

<file path=xl/sharedStrings.xml><?xml version="1.0" encoding="utf-8"?>
<sst xmlns="http://schemas.openxmlformats.org/spreadsheetml/2006/main" count="352" uniqueCount="177">
  <si>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</si>
  <si>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</si>
  <si>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</si>
  <si>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</si>
  <si>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</si>
  <si>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</si>
  <si>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</si>
  <si>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</si>
  <si>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</si>
  <si>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</si>
  <si>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</si>
  <si>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</si>
  <si>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</si>
  <si>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</si>
  <si>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</si>
  <si>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</si>
  <si>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</si>
  <si>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</si>
  <si>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</si>
  <si>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</si>
  <si>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</si>
  <si>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</si>
  <si>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</si>
  <si>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</si>
  <si>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</si>
  <si>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</si>
  <si>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</si>
  <si>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</si>
  <si>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</si>
  <si>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</si>
  <si>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</si>
  <si>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</si>
  <si>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</si>
  <si>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</si>
  <si>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</si>
  <si>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</si>
  <si>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</si>
  <si>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</si>
  <si>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</si>
  <si>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</si>
  <si>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</si>
  <si>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</si>
  <si>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</si>
  <si>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</si>
  <si>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</si>
  <si>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</si>
  <si>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</si>
  <si>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</si>
  <si>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</si>
  <si>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</si>
  <si>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</si>
  <si>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</si>
  <si>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</si>
  <si>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</si>
  <si>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</si>
  <si>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</si>
  <si>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</si>
  <si>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</si>
  <si>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</si>
  <si>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</si>
  <si>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</si>
  <si>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</si>
  <si>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</si>
  <si>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</si>
  <si>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</si>
  <si>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</si>
  <si>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</si>
  <si>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</si>
  <si>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</si>
  <si>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</si>
  <si>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</si>
  <si>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</si>
  <si>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</si>
  <si>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</si>
  <si>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</si>
  <si>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</si>
  <si>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</si>
  <si>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</si>
  <si>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</si>
  <si>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</si>
  <si>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</si>
  <si>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</si>
  <si>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</si>
  <si>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</si>
  <si>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</si>
  <si>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</si>
  <si>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</si>
  <si>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</si>
  <si>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</si>
  <si>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</si>
  <si>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</si>
  <si>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</si>
  <si>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</si>
  <si>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</si>
  <si>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</si>
  <si>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</si>
  <si>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</si>
  <si>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</si>
  <si>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</si>
  <si>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</si>
  <si>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</si>
  <si>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</si>
  <si>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</si>
  <si>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</si>
  <si>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</si>
  <si>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</si>
  <si>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</si>
  <si>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</si>
  <si>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</si>
  <si>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</si>
  <si>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</si>
  <si>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</si>
  <si>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</si>
  <si>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</si>
  <si>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</si>
  <si>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</si>
  <si>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</si>
  <si>
    <t>2017년 포이에마 초등부 2월 정산</t>
    <phoneticPr fontId="1" type="noConversion"/>
  </si>
  <si>
    <t>2월 예산</t>
    <phoneticPr fontId="1" type="noConversion"/>
  </si>
  <si>
    <t>o</t>
    <phoneticPr fontId="1" type="noConversion"/>
  </si>
  <si>
    <t>저녁식사</t>
    <phoneticPr fontId="1" type="noConversion"/>
  </si>
  <si>
    <t>교사회식</t>
    <phoneticPr fontId="1" type="noConversion"/>
  </si>
  <si>
    <t>공과프로그램(색지,펜)</t>
    <phoneticPr fontId="1" type="noConversion"/>
  </si>
  <si>
    <t>2월자 생일선물</t>
    <phoneticPr fontId="1" type="noConversion"/>
  </si>
  <si>
    <t>o</t>
    <phoneticPr fontId="1" type="noConversion"/>
  </si>
  <si>
    <t>2월 생일케잌</t>
    <phoneticPr fontId="1" type="noConversion"/>
  </si>
  <si>
    <t>교사/아이들 영화 관람</t>
    <phoneticPr fontId="1" type="noConversion"/>
  </si>
  <si>
    <t>교통 지원비</t>
    <phoneticPr fontId="1" type="noConversion"/>
  </si>
  <si>
    <t>2017년 포이에마 초등부 3월 정산</t>
    <phoneticPr fontId="1" type="noConversion"/>
  </si>
  <si>
    <t>3월 예산</t>
    <phoneticPr fontId="1" type="noConversion"/>
  </si>
  <si>
    <t>전월 충당금</t>
    <phoneticPr fontId="1" type="noConversion"/>
  </si>
  <si>
    <t>이상현전도사 교재구입</t>
    <phoneticPr fontId="1" type="noConversion"/>
  </si>
  <si>
    <t>교재구입2</t>
    <phoneticPr fontId="1" type="noConversion"/>
  </si>
  <si>
    <t>o</t>
    <phoneticPr fontId="1" type="noConversion"/>
  </si>
  <si>
    <t>헌금봉투 추가구매</t>
    <phoneticPr fontId="1" type="noConversion"/>
  </si>
  <si>
    <t>5학년 생일선물</t>
    <phoneticPr fontId="1" type="noConversion"/>
  </si>
  <si>
    <t>교재구입3</t>
    <phoneticPr fontId="1" type="noConversion"/>
  </si>
  <si>
    <t>2학년 생일선물</t>
    <phoneticPr fontId="1" type="noConversion"/>
  </si>
  <si>
    <t>o</t>
    <phoneticPr fontId="1" type="noConversion"/>
  </si>
  <si>
    <t>1학년 생일선물</t>
    <phoneticPr fontId="1" type="noConversion"/>
  </si>
  <si>
    <t>3학년 생일선물</t>
    <phoneticPr fontId="1" type="noConversion"/>
  </si>
  <si>
    <t>생일케잌</t>
    <phoneticPr fontId="1" type="noConversion"/>
  </si>
  <si>
    <t>o</t>
    <phoneticPr fontId="1" type="noConversion"/>
  </si>
  <si>
    <t>닭강정</t>
    <phoneticPr fontId="1" type="noConversion"/>
  </si>
  <si>
    <t>o</t>
    <phoneticPr fontId="1" type="noConversion"/>
  </si>
  <si>
    <t>3/28잔액송금완료!</t>
    <phoneticPr fontId="1" type="noConversion"/>
  </si>
  <si>
    <t>2017년 포이에마 초등부 4월 정산</t>
    <phoneticPr fontId="1" type="noConversion"/>
  </si>
  <si>
    <t>4월 예산</t>
    <phoneticPr fontId="1" type="noConversion"/>
  </si>
  <si>
    <t>3월 미정산금</t>
    <phoneticPr fontId="1" type="noConversion"/>
  </si>
  <si>
    <t>4월 간식비</t>
    <phoneticPr fontId="1" type="noConversion"/>
  </si>
  <si>
    <t>부활절 계란 컨테스트</t>
    <phoneticPr fontId="1" type="noConversion"/>
  </si>
  <si>
    <t>사인펜 추가구입</t>
    <phoneticPr fontId="1" type="noConversion"/>
  </si>
  <si>
    <t>5학년 생일선물</t>
    <phoneticPr fontId="1" type="noConversion"/>
  </si>
  <si>
    <t>4학년 생일선물</t>
    <phoneticPr fontId="1" type="noConversion"/>
  </si>
  <si>
    <t>초등부 교사회식</t>
    <phoneticPr fontId="1" type="noConversion"/>
  </si>
  <si>
    <t>2017년 포이에마 초등부 5월 정산</t>
    <phoneticPr fontId="1" type="noConversion"/>
  </si>
  <si>
    <t>담당: 이상현 전도사(국민은행 870501-00-028219)</t>
    <phoneticPr fontId="1" type="noConversion"/>
  </si>
  <si>
    <t>항목</t>
    <phoneticPr fontId="1" type="noConversion"/>
  </si>
  <si>
    <t>단가</t>
    <phoneticPr fontId="1" type="noConversion"/>
  </si>
  <si>
    <t>인원/수량</t>
    <phoneticPr fontId="1" type="noConversion"/>
  </si>
  <si>
    <t>수입</t>
    <phoneticPr fontId="1" type="noConversion"/>
  </si>
  <si>
    <t>증빙</t>
    <phoneticPr fontId="1" type="noConversion"/>
  </si>
  <si>
    <t>메모</t>
    <phoneticPr fontId="1" type="noConversion"/>
  </si>
  <si>
    <t>금액</t>
    <phoneticPr fontId="1" type="noConversion"/>
  </si>
  <si>
    <t>5월 예산</t>
    <phoneticPr fontId="1" type="noConversion"/>
  </si>
  <si>
    <t>어린이날 간식</t>
    <phoneticPr fontId="1" type="noConversion"/>
  </si>
  <si>
    <t>어버이날 활동물품1</t>
    <phoneticPr fontId="1" type="noConversion"/>
  </si>
  <si>
    <t>어버이날 활동물품2</t>
    <phoneticPr fontId="1" type="noConversion"/>
  </si>
  <si>
    <t>어버이날 활동물품3</t>
    <phoneticPr fontId="1" type="noConversion"/>
  </si>
  <si>
    <t>어버이날 활동물품4</t>
    <phoneticPr fontId="1" type="noConversion"/>
  </si>
  <si>
    <t>초등부 간식/생일선물1</t>
    <phoneticPr fontId="1" type="noConversion"/>
  </si>
  <si>
    <t>o</t>
    <phoneticPr fontId="1" type="noConversion"/>
  </si>
  <si>
    <t>초등부 간식</t>
    <phoneticPr fontId="1" type="noConversion"/>
  </si>
  <si>
    <t>o</t>
    <phoneticPr fontId="1" type="noConversion"/>
  </si>
  <si>
    <t>생일케잌/생일선물2</t>
    <phoneticPr fontId="1" type="noConversion"/>
  </si>
  <si>
    <t>여름수련회 숙소계약금</t>
    <phoneticPr fontId="1" type="noConversion"/>
  </si>
  <si>
    <t>6/2 잔액 송금완료!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</si>
</sst>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3" borderId="26" applyNumberFormat="0" applyFont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2" fontId="0" fillId="0" borderId="1" xfId="1" applyNumberFormat="1" applyFont="1" applyBorder="1" applyAlignment="1"/>
    <xf numFmtId="0" fontId="0" fillId="0" borderId="0" xfId="0" applyAlignment="1">
      <alignment horizontal="center" vertical="center"/>
    </xf>
    <xf numFmtId="42" fontId="0" fillId="0" borderId="1" xfId="0" applyNumberFormat="1" applyBorder="1">
      <alignment vertical="center"/>
    </xf>
    <xf numFmtId="177" fontId="0" fillId="0" borderId="2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2" fontId="0" fillId="0" borderId="16" xfId="1" applyNumberFormat="1" applyFont="1" applyBorder="1" applyAlignment="1"/>
    <xf numFmtId="42" fontId="0" fillId="3" borderId="26" xfId="3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9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17" t="s">
        <v>13</v>
      </c>
      <c r="C2" s="117"/>
      <c r="D2" s="117"/>
      <c r="E2" s="117"/>
      <c r="F2" s="117"/>
      <c r="G2" s="117"/>
      <c r="H2" s="117"/>
      <c r="I2" s="117"/>
    </row>
    <row r="3" spans="1:12" ht="24" customHeight="1" thickBot="1" x14ac:dyDescent="0.35">
      <c r="B3" s="116" t="s">
        <v>14</v>
      </c>
      <c r="C3" s="116"/>
      <c r="D3" s="116"/>
      <c r="E3" s="116"/>
      <c r="F3" s="116"/>
      <c r="G3" s="116"/>
      <c r="H3" s="116"/>
      <c r="I3" s="116"/>
    </row>
    <row r="4" spans="1:12" ht="26.25" customHeight="1" x14ac:dyDescent="0.3">
      <c r="A4" s="4"/>
      <c r="B4" s="4" t="s">
        <v>1</v>
      </c>
      <c r="C4" s="115" t="s">
        <v>3</v>
      </c>
      <c r="D4" s="115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17" t="s">
        <v>21</v>
      </c>
      <c r="C2" s="117"/>
      <c r="D2" s="117"/>
      <c r="E2" s="117"/>
      <c r="F2" s="117"/>
      <c r="G2" s="117"/>
      <c r="H2" s="117"/>
      <c r="I2" s="117"/>
    </row>
    <row r="3" spans="1:9" ht="18" thickBot="1" x14ac:dyDescent="0.35">
      <c r="A3" s="1"/>
      <c r="B3" s="116" t="s">
        <v>14</v>
      </c>
      <c r="C3" s="118"/>
      <c r="D3" s="118"/>
      <c r="E3" s="116"/>
      <c r="F3" s="116"/>
      <c r="G3" s="116"/>
      <c r="H3" s="116"/>
      <c r="I3" s="116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19" t="s">
        <v>7</v>
      </c>
      <c r="B25" s="120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7" t="s">
        <v>41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8"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7" t="s">
        <v>64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21" t="s">
        <v>84</v>
      </c>
      <c r="J28" s="121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7" t="s">
        <v>83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17" t="s">
        <v>94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00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 x14ac:dyDescent="0.3">
      <c r="A9" s="67">
        <v>2</v>
      </c>
      <c r="B9" s="106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 x14ac:dyDescent="0.3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 x14ac:dyDescent="0.3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 x14ac:dyDescent="0.3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 x14ac:dyDescent="0.3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 x14ac:dyDescent="0.3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 x14ac:dyDescent="0.3">
      <c r="A15" s="31">
        <v>8</v>
      </c>
      <c r="B15" s="73">
        <v>42763</v>
      </c>
      <c r="C15" s="45" t="s">
        <v>115</v>
      </c>
      <c r="D15" s="12"/>
      <c r="E15" s="38">
        <v>28</v>
      </c>
      <c r="F15" s="107">
        <v>18550</v>
      </c>
      <c r="G15" s="83"/>
      <c r="H15" s="36" t="s">
        <v>112</v>
      </c>
      <c r="I15" s="42"/>
      <c r="J15" s="64">
        <f t="shared" si="0"/>
        <v>130580</v>
      </c>
    </row>
    <row r="16" spans="1:10" x14ac:dyDescent="0.3">
      <c r="A16" s="31">
        <v>9</v>
      </c>
      <c r="B16" s="73">
        <v>42763</v>
      </c>
      <c r="C16" s="45" t="s">
        <v>114</v>
      </c>
      <c r="D16" s="12"/>
      <c r="E16" s="38">
        <v>26</v>
      </c>
      <c r="F16" s="107">
        <v>22200</v>
      </c>
      <c r="G16" s="83"/>
      <c r="H16" s="36" t="s">
        <v>112</v>
      </c>
      <c r="I16" s="42"/>
      <c r="J16" s="64">
        <f t="shared" si="0"/>
        <v>108380</v>
      </c>
    </row>
    <row r="17" spans="1:12" x14ac:dyDescent="0.3">
      <c r="A17" s="31">
        <v>9</v>
      </c>
      <c r="B17" s="73">
        <v>42764</v>
      </c>
      <c r="C17" s="45" t="s">
        <v>113</v>
      </c>
      <c r="D17" s="12"/>
      <c r="E17" s="38">
        <v>3</v>
      </c>
      <c r="F17" s="107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 x14ac:dyDescent="0.35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 x14ac:dyDescent="0.35">
      <c r="A20" s="100"/>
      <c r="E20" s="100"/>
      <c r="I20" s="101" t="s">
        <v>4</v>
      </c>
      <c r="J20" s="66">
        <v>90580</v>
      </c>
    </row>
    <row r="21" spans="1:12" x14ac:dyDescent="0.3">
      <c r="A21" s="100"/>
      <c r="E21" s="100"/>
    </row>
    <row r="22" spans="1:12" x14ac:dyDescent="0.3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5"/>
      <c r="E1" s="105"/>
    </row>
    <row r="2" spans="1:10" ht="26.25" x14ac:dyDescent="0.3">
      <c r="A2" s="105"/>
      <c r="B2" s="117" t="s">
        <v>117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05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118</v>
      </c>
      <c r="D6" s="74"/>
      <c r="E6" s="74"/>
      <c r="F6" s="74"/>
      <c r="G6" s="92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42775</v>
      </c>
      <c r="C8" s="37" t="s">
        <v>126</v>
      </c>
      <c r="D8" s="74"/>
      <c r="E8" s="96"/>
      <c r="F8" s="74">
        <v>50400</v>
      </c>
      <c r="G8" s="92"/>
      <c r="H8" s="51" t="s">
        <v>82</v>
      </c>
      <c r="I8" s="56"/>
      <c r="J8" s="87">
        <f>SUM(J6-F8)</f>
        <v>259600</v>
      </c>
    </row>
    <row r="9" spans="1:10" x14ac:dyDescent="0.3">
      <c r="A9" s="67">
        <v>2</v>
      </c>
      <c r="B9" s="106">
        <v>42776</v>
      </c>
      <c r="C9" s="37" t="s">
        <v>127</v>
      </c>
      <c r="D9" s="74"/>
      <c r="E9" s="74"/>
      <c r="F9" s="74">
        <v>13700</v>
      </c>
      <c r="G9" s="92"/>
      <c r="H9" s="51" t="s">
        <v>82</v>
      </c>
      <c r="I9" s="55"/>
      <c r="J9" s="63">
        <f>SUM(J8-F9)</f>
        <v>245900</v>
      </c>
    </row>
    <row r="10" spans="1:10" x14ac:dyDescent="0.3">
      <c r="A10" s="67">
        <v>3</v>
      </c>
      <c r="B10" s="73">
        <v>42776</v>
      </c>
      <c r="C10" s="45" t="s">
        <v>97</v>
      </c>
      <c r="D10" s="75"/>
      <c r="E10" s="97"/>
      <c r="F10" s="75">
        <v>24500</v>
      </c>
      <c r="G10" s="93"/>
      <c r="H10" s="36" t="s">
        <v>119</v>
      </c>
      <c r="I10" s="58"/>
      <c r="J10" s="87">
        <f>SUM(J9-F10)</f>
        <v>221400</v>
      </c>
    </row>
    <row r="11" spans="1:10" x14ac:dyDescent="0.3">
      <c r="A11" s="67">
        <v>4</v>
      </c>
      <c r="B11" s="73">
        <v>42776</v>
      </c>
      <c r="C11" s="45" t="s">
        <v>120</v>
      </c>
      <c r="D11" s="75"/>
      <c r="E11" s="97"/>
      <c r="F11" s="75">
        <v>61000</v>
      </c>
      <c r="G11" s="94"/>
      <c r="H11" s="36" t="s">
        <v>82</v>
      </c>
      <c r="I11" s="42"/>
      <c r="J11" s="87">
        <f>SUM(J10-F11)</f>
        <v>160400</v>
      </c>
    </row>
    <row r="12" spans="1:10" x14ac:dyDescent="0.3">
      <c r="A12" s="67">
        <v>5</v>
      </c>
      <c r="B12" s="73">
        <v>42778</v>
      </c>
      <c r="C12" s="45" t="s">
        <v>121</v>
      </c>
      <c r="D12" s="62"/>
      <c r="E12" s="38"/>
      <c r="F12" s="104">
        <v>65850</v>
      </c>
      <c r="G12" s="83"/>
      <c r="H12" s="36" t="s">
        <v>82</v>
      </c>
      <c r="I12" s="42"/>
      <c r="J12" s="87">
        <f t="shared" ref="J12:J17" si="0">SUM(J11-F12)</f>
        <v>94550</v>
      </c>
    </row>
    <row r="13" spans="1:10" x14ac:dyDescent="0.3">
      <c r="A13" s="67">
        <v>6</v>
      </c>
      <c r="B13" s="73">
        <v>42784</v>
      </c>
      <c r="C13" s="45" t="s">
        <v>122</v>
      </c>
      <c r="D13" s="75"/>
      <c r="E13" s="97"/>
      <c r="F13" s="75">
        <v>14020</v>
      </c>
      <c r="G13" s="95"/>
      <c r="H13" s="36" t="s">
        <v>82</v>
      </c>
      <c r="I13" s="42"/>
      <c r="J13" s="87">
        <f t="shared" si="0"/>
        <v>80530</v>
      </c>
    </row>
    <row r="14" spans="1:10" x14ac:dyDescent="0.3">
      <c r="A14" s="67">
        <v>7</v>
      </c>
      <c r="B14" s="73">
        <v>42784</v>
      </c>
      <c r="C14" s="45" t="s">
        <v>115</v>
      </c>
      <c r="D14" s="62"/>
      <c r="E14" s="38"/>
      <c r="F14" s="104">
        <v>31200</v>
      </c>
      <c r="G14" s="83"/>
      <c r="H14" s="36" t="s">
        <v>82</v>
      </c>
      <c r="I14" s="42"/>
      <c r="J14" s="87">
        <f t="shared" si="0"/>
        <v>49330</v>
      </c>
    </row>
    <row r="15" spans="1:10" x14ac:dyDescent="0.3">
      <c r="A15" s="31">
        <v>8</v>
      </c>
      <c r="B15" s="73">
        <v>42784</v>
      </c>
      <c r="C15" s="45" t="s">
        <v>114</v>
      </c>
      <c r="D15" s="12"/>
      <c r="E15" s="38"/>
      <c r="F15" s="107">
        <v>19800</v>
      </c>
      <c r="G15" s="83"/>
      <c r="H15" s="36" t="s">
        <v>82</v>
      </c>
      <c r="I15" s="42"/>
      <c r="J15" s="87">
        <f t="shared" si="0"/>
        <v>29530</v>
      </c>
    </row>
    <row r="16" spans="1:10" x14ac:dyDescent="0.3">
      <c r="A16" s="31">
        <v>9</v>
      </c>
      <c r="B16" s="73">
        <v>42786</v>
      </c>
      <c r="C16" s="45" t="s">
        <v>123</v>
      </c>
      <c r="D16" s="12"/>
      <c r="E16" s="38"/>
      <c r="F16" s="107">
        <v>84840</v>
      </c>
      <c r="G16" s="83"/>
      <c r="H16" s="36" t="s">
        <v>124</v>
      </c>
      <c r="I16" s="42"/>
      <c r="J16" s="87">
        <f t="shared" si="0"/>
        <v>-55310</v>
      </c>
    </row>
    <row r="17" spans="1:12" x14ac:dyDescent="0.3">
      <c r="A17" s="31">
        <v>10</v>
      </c>
      <c r="B17" s="73">
        <v>42792</v>
      </c>
      <c r="C17" s="45" t="s">
        <v>125</v>
      </c>
      <c r="D17" s="12"/>
      <c r="E17" s="38"/>
      <c r="F17" s="107">
        <v>23000</v>
      </c>
      <c r="G17" s="83"/>
      <c r="H17" s="36" t="s">
        <v>124</v>
      </c>
      <c r="I17" s="42"/>
      <c r="J17" s="87">
        <f t="shared" si="0"/>
        <v>-78310</v>
      </c>
      <c r="L17" s="86"/>
    </row>
    <row r="18" spans="1:12" ht="17.25" thickBot="1" x14ac:dyDescent="0.35">
      <c r="A18" s="71"/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388310</v>
      </c>
      <c r="G19" s="85">
        <f>SUM(G6+G9+G10)</f>
        <v>310000</v>
      </c>
      <c r="H19" s="22"/>
      <c r="I19" s="22"/>
      <c r="J19" s="65">
        <v>-78310</v>
      </c>
    </row>
    <row r="20" spans="1:12" ht="17.25" thickBot="1" x14ac:dyDescent="0.35">
      <c r="A20" s="105"/>
      <c r="E20" s="105"/>
      <c r="I20" s="101" t="s">
        <v>4</v>
      </c>
      <c r="J20" s="66">
        <v>-78310</v>
      </c>
      <c r="K20" s="105"/>
    </row>
    <row r="21" spans="1:12" x14ac:dyDescent="0.3">
      <c r="A21" s="105"/>
      <c r="E21" s="10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8"/>
      <c r="E1" s="108"/>
    </row>
    <row r="2" spans="1:10" ht="26.25" x14ac:dyDescent="0.3">
      <c r="A2" s="108"/>
      <c r="B2" s="117" t="s">
        <v>128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08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129</v>
      </c>
      <c r="D6" s="74"/>
      <c r="E6" s="74"/>
      <c r="F6" s="74"/>
      <c r="G6" s="92">
        <v>435000</v>
      </c>
      <c r="H6" s="51"/>
      <c r="I6" s="55"/>
      <c r="J6" s="63">
        <f>SUM(G6)</f>
        <v>435000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42801</v>
      </c>
      <c r="C8" s="37" t="s">
        <v>130</v>
      </c>
      <c r="D8" s="74"/>
      <c r="E8" s="96"/>
      <c r="F8" s="74"/>
      <c r="G8" s="92">
        <v>88310</v>
      </c>
      <c r="H8" s="51"/>
      <c r="I8" s="56"/>
      <c r="J8" s="87">
        <f>SUM(J6+G8)</f>
        <v>523310</v>
      </c>
    </row>
    <row r="9" spans="1:10" x14ac:dyDescent="0.3">
      <c r="A9" s="67">
        <v>2</v>
      </c>
      <c r="B9" s="106">
        <v>42804</v>
      </c>
      <c r="C9" s="37" t="s">
        <v>131</v>
      </c>
      <c r="D9" s="74"/>
      <c r="E9" s="74"/>
      <c r="F9" s="74">
        <v>8000</v>
      </c>
      <c r="G9" s="92"/>
      <c r="H9" s="51" t="s">
        <v>82</v>
      </c>
      <c r="I9" s="55"/>
      <c r="J9" s="63">
        <f>SUM(J8-F9)</f>
        <v>515310</v>
      </c>
    </row>
    <row r="10" spans="1:10" x14ac:dyDescent="0.3">
      <c r="A10" s="67">
        <v>3</v>
      </c>
      <c r="B10" s="73">
        <v>42809</v>
      </c>
      <c r="C10" s="45" t="s">
        <v>132</v>
      </c>
      <c r="D10" s="75"/>
      <c r="E10" s="97"/>
      <c r="F10" s="75">
        <v>27900</v>
      </c>
      <c r="G10" s="93"/>
      <c r="H10" s="36" t="s">
        <v>133</v>
      </c>
      <c r="I10" s="58"/>
      <c r="J10" s="63">
        <f t="shared" ref="J10:J18" si="0">SUM(J9-F10)</f>
        <v>487410</v>
      </c>
    </row>
    <row r="11" spans="1:10" x14ac:dyDescent="0.3">
      <c r="A11" s="67">
        <v>4</v>
      </c>
      <c r="B11" s="73">
        <v>42815</v>
      </c>
      <c r="C11" s="45" t="s">
        <v>134</v>
      </c>
      <c r="D11" s="75"/>
      <c r="E11" s="97"/>
      <c r="F11" s="75">
        <v>4500</v>
      </c>
      <c r="G11" s="94"/>
      <c r="H11" s="36" t="s">
        <v>133</v>
      </c>
      <c r="I11" s="42"/>
      <c r="J11" s="63">
        <f t="shared" si="0"/>
        <v>482910</v>
      </c>
    </row>
    <row r="12" spans="1:10" x14ac:dyDescent="0.3">
      <c r="A12" s="67">
        <v>5</v>
      </c>
      <c r="B12" s="73">
        <v>42816</v>
      </c>
      <c r="C12" s="45" t="s">
        <v>135</v>
      </c>
      <c r="D12" s="62">
        <v>9900</v>
      </c>
      <c r="E12" s="38">
        <v>2</v>
      </c>
      <c r="F12" s="104">
        <v>19800</v>
      </c>
      <c r="G12" s="83"/>
      <c r="H12" s="36" t="s">
        <v>133</v>
      </c>
      <c r="I12" s="42"/>
      <c r="J12" s="63">
        <f t="shared" si="0"/>
        <v>463110</v>
      </c>
    </row>
    <row r="13" spans="1:10" x14ac:dyDescent="0.3">
      <c r="A13" s="67">
        <v>6</v>
      </c>
      <c r="B13" s="73">
        <v>42818</v>
      </c>
      <c r="C13" s="45" t="s">
        <v>136</v>
      </c>
      <c r="D13" s="75"/>
      <c r="E13" s="97">
        <v>5</v>
      </c>
      <c r="F13" s="75">
        <v>80750</v>
      </c>
      <c r="G13" s="95"/>
      <c r="H13" s="36" t="s">
        <v>133</v>
      </c>
      <c r="I13" s="42"/>
      <c r="J13" s="63">
        <f t="shared" si="0"/>
        <v>382360</v>
      </c>
    </row>
    <row r="14" spans="1:10" x14ac:dyDescent="0.3">
      <c r="A14" s="67">
        <v>7</v>
      </c>
      <c r="B14" s="73">
        <v>42819</v>
      </c>
      <c r="C14" s="45" t="s">
        <v>137</v>
      </c>
      <c r="D14" s="62">
        <v>9000</v>
      </c>
      <c r="E14" s="38">
        <v>2</v>
      </c>
      <c r="F14" s="104">
        <v>18000</v>
      </c>
      <c r="G14" s="83"/>
      <c r="H14" s="36" t="s">
        <v>138</v>
      </c>
      <c r="I14" s="42"/>
      <c r="J14" s="63">
        <f t="shared" si="0"/>
        <v>364360</v>
      </c>
    </row>
    <row r="15" spans="1:10" x14ac:dyDescent="0.3">
      <c r="A15" s="31">
        <v>8</v>
      </c>
      <c r="B15" s="73">
        <v>42819</v>
      </c>
      <c r="C15" s="45" t="s">
        <v>140</v>
      </c>
      <c r="D15" s="12"/>
      <c r="E15" s="38">
        <v>1</v>
      </c>
      <c r="F15" s="107">
        <v>9500</v>
      </c>
      <c r="G15" s="83"/>
      <c r="H15" s="36" t="s">
        <v>133</v>
      </c>
      <c r="I15" s="42"/>
      <c r="J15" s="63">
        <f t="shared" si="0"/>
        <v>354860</v>
      </c>
    </row>
    <row r="16" spans="1:10" x14ac:dyDescent="0.3">
      <c r="A16" s="31">
        <v>9</v>
      </c>
      <c r="B16" s="73">
        <v>42819</v>
      </c>
      <c r="C16" s="45" t="s">
        <v>139</v>
      </c>
      <c r="D16" s="12"/>
      <c r="E16" s="38">
        <v>4</v>
      </c>
      <c r="F16" s="107">
        <v>45100</v>
      </c>
      <c r="G16" s="83"/>
      <c r="H16" s="36" t="s">
        <v>133</v>
      </c>
      <c r="I16" s="42"/>
      <c r="J16" s="63">
        <f t="shared" si="0"/>
        <v>309760</v>
      </c>
    </row>
    <row r="17" spans="1:12" x14ac:dyDescent="0.3">
      <c r="A17" s="31">
        <v>10</v>
      </c>
      <c r="B17" s="73">
        <v>42820</v>
      </c>
      <c r="C17" s="45" t="s">
        <v>141</v>
      </c>
      <c r="D17" s="12"/>
      <c r="E17" s="38"/>
      <c r="F17" s="107">
        <v>23400</v>
      </c>
      <c r="G17" s="83"/>
      <c r="H17" s="36" t="s">
        <v>142</v>
      </c>
      <c r="I17" s="42"/>
      <c r="J17" s="63">
        <f t="shared" si="0"/>
        <v>286360</v>
      </c>
      <c r="L17" s="86"/>
    </row>
    <row r="18" spans="1:12" ht="17.25" thickBot="1" x14ac:dyDescent="0.35">
      <c r="A18" s="71">
        <v>11</v>
      </c>
      <c r="B18" s="110">
        <v>42820</v>
      </c>
      <c r="C18" s="45" t="s">
        <v>143</v>
      </c>
      <c r="D18" s="12"/>
      <c r="E18" s="38"/>
      <c r="F18" s="109">
        <v>40000</v>
      </c>
      <c r="G18" s="21"/>
      <c r="H18" s="36" t="s">
        <v>144</v>
      </c>
      <c r="I18" s="24"/>
      <c r="J18" s="63">
        <f t="shared" si="0"/>
        <v>246360</v>
      </c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276950</v>
      </c>
      <c r="G19" s="85">
        <f>SUM(G6+G8)</f>
        <v>523310</v>
      </c>
      <c r="H19" s="22"/>
      <c r="I19" s="22"/>
      <c r="J19" s="65">
        <f>SUM(J18)</f>
        <v>246360</v>
      </c>
    </row>
    <row r="20" spans="1:12" ht="17.25" thickBot="1" x14ac:dyDescent="0.35">
      <c r="A20" s="108"/>
      <c r="E20" s="108"/>
      <c r="I20" s="101" t="s">
        <v>4</v>
      </c>
      <c r="J20" s="66">
        <f>SUM(J19)</f>
        <v>246360</v>
      </c>
      <c r="K20" s="108"/>
    </row>
    <row r="21" spans="1:12" x14ac:dyDescent="0.3">
      <c r="A21" s="108"/>
      <c r="E21" s="108"/>
    </row>
    <row r="22" spans="1:12" x14ac:dyDescent="0.3">
      <c r="I22" t="s">
        <v>145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20" sqref="J20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1"/>
      <c r="E1" s="111"/>
    </row>
    <row r="2" spans="1:10" ht="26.25" x14ac:dyDescent="0.3">
      <c r="A2" s="111"/>
      <c r="B2" s="117" t="s">
        <v>146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11"/>
      <c r="B3" s="116" t="s">
        <v>14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147</v>
      </c>
      <c r="D6" s="74"/>
      <c r="E6" s="74"/>
      <c r="F6" s="74"/>
      <c r="G6" s="92">
        <v>335000</v>
      </c>
      <c r="H6" s="51"/>
      <c r="I6" s="55"/>
      <c r="J6" s="63">
        <f>SUM(G6)</f>
        <v>335000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42820</v>
      </c>
      <c r="C8" s="37" t="s">
        <v>148</v>
      </c>
      <c r="D8" s="74"/>
      <c r="E8" s="96"/>
      <c r="F8" s="74">
        <v>7300</v>
      </c>
      <c r="G8" s="92"/>
      <c r="H8" s="51" t="s">
        <v>82</v>
      </c>
      <c r="I8" s="56"/>
      <c r="J8" s="87">
        <f>SUM(J6-F8)</f>
        <v>327700</v>
      </c>
    </row>
    <row r="9" spans="1:10" x14ac:dyDescent="0.3">
      <c r="A9" s="67">
        <v>2</v>
      </c>
      <c r="B9" s="106">
        <v>42836</v>
      </c>
      <c r="C9" s="37" t="s">
        <v>149</v>
      </c>
      <c r="D9" s="74"/>
      <c r="E9" s="74"/>
      <c r="F9" s="74">
        <v>54960</v>
      </c>
      <c r="G9" s="92"/>
      <c r="H9" s="51" t="s">
        <v>82</v>
      </c>
      <c r="I9" s="55"/>
      <c r="J9" s="63">
        <f>SUM(J8-F9)</f>
        <v>272740</v>
      </c>
    </row>
    <row r="10" spans="1:10" x14ac:dyDescent="0.3">
      <c r="A10" s="67">
        <v>3</v>
      </c>
      <c r="B10" s="73">
        <v>42840</v>
      </c>
      <c r="C10" s="45" t="s">
        <v>150</v>
      </c>
      <c r="D10" s="75"/>
      <c r="E10" s="97"/>
      <c r="F10" s="75">
        <v>14640</v>
      </c>
      <c r="G10" s="93"/>
      <c r="H10" s="36" t="s">
        <v>82</v>
      </c>
      <c r="I10" s="58"/>
      <c r="J10" s="63">
        <f t="shared" ref="J10:J15" si="0">SUM(J9-F10)</f>
        <v>258100</v>
      </c>
    </row>
    <row r="11" spans="1:10" x14ac:dyDescent="0.3">
      <c r="A11" s="67">
        <v>4</v>
      </c>
      <c r="B11" s="73">
        <v>42840</v>
      </c>
      <c r="C11" s="45" t="s">
        <v>151</v>
      </c>
      <c r="D11" s="76">
        <v>2000</v>
      </c>
      <c r="E11" s="97">
        <v>4</v>
      </c>
      <c r="F11" s="75">
        <v>8000</v>
      </c>
      <c r="G11" s="94"/>
      <c r="H11" s="36" t="s">
        <v>82</v>
      </c>
      <c r="I11" s="42"/>
      <c r="J11" s="63">
        <f t="shared" si="0"/>
        <v>250100</v>
      </c>
    </row>
    <row r="12" spans="1:10" x14ac:dyDescent="0.3">
      <c r="A12" s="67">
        <v>5</v>
      </c>
      <c r="B12" s="73">
        <v>42842</v>
      </c>
      <c r="C12" s="45" t="s">
        <v>152</v>
      </c>
      <c r="D12" s="62">
        <v>9900</v>
      </c>
      <c r="E12" s="38">
        <v>3</v>
      </c>
      <c r="F12" s="104">
        <v>29700</v>
      </c>
      <c r="G12" s="83"/>
      <c r="H12" s="36" t="s">
        <v>82</v>
      </c>
      <c r="I12" s="42"/>
      <c r="J12" s="63">
        <f t="shared" si="0"/>
        <v>220400</v>
      </c>
    </row>
    <row r="13" spans="1:10" x14ac:dyDescent="0.3">
      <c r="A13" s="67">
        <v>6</v>
      </c>
      <c r="B13" s="73">
        <v>42846</v>
      </c>
      <c r="C13" s="45" t="s">
        <v>153</v>
      </c>
      <c r="D13" s="76">
        <v>10000</v>
      </c>
      <c r="E13" s="97">
        <v>2</v>
      </c>
      <c r="F13" s="75">
        <v>20100</v>
      </c>
      <c r="G13" s="95"/>
      <c r="H13" s="36" t="s">
        <v>82</v>
      </c>
      <c r="I13" s="42"/>
      <c r="J13" s="63">
        <f t="shared" si="0"/>
        <v>200300</v>
      </c>
    </row>
    <row r="14" spans="1:10" x14ac:dyDescent="0.3">
      <c r="A14" s="67">
        <v>7</v>
      </c>
      <c r="B14" s="73">
        <v>42847</v>
      </c>
      <c r="C14" s="45" t="s">
        <v>113</v>
      </c>
      <c r="D14" s="62"/>
      <c r="E14" s="38">
        <v>1</v>
      </c>
      <c r="F14" s="104">
        <v>26000</v>
      </c>
      <c r="G14" s="83"/>
      <c r="H14" s="36" t="s">
        <v>82</v>
      </c>
      <c r="I14" s="42"/>
      <c r="J14" s="63">
        <f t="shared" si="0"/>
        <v>174300</v>
      </c>
    </row>
    <row r="15" spans="1:10" x14ac:dyDescent="0.3">
      <c r="A15" s="31">
        <v>8</v>
      </c>
      <c r="B15" s="73">
        <v>42847</v>
      </c>
      <c r="C15" s="45" t="s">
        <v>140</v>
      </c>
      <c r="D15" s="62">
        <v>10000</v>
      </c>
      <c r="E15" s="38">
        <v>2</v>
      </c>
      <c r="F15" s="107">
        <v>19900</v>
      </c>
      <c r="G15" s="83"/>
      <c r="H15" s="36" t="s">
        <v>82</v>
      </c>
      <c r="I15" s="42"/>
      <c r="J15" s="63">
        <f t="shared" si="0"/>
        <v>154400</v>
      </c>
    </row>
    <row r="16" spans="1:10" x14ac:dyDescent="0.3">
      <c r="A16" s="31">
        <v>9</v>
      </c>
      <c r="B16" s="73">
        <v>42855</v>
      </c>
      <c r="C16" s="45" t="s">
        <v>154</v>
      </c>
      <c r="D16" s="62">
        <v>30000</v>
      </c>
      <c r="E16" s="38">
        <v>7</v>
      </c>
      <c r="F16" s="107">
        <v>210240</v>
      </c>
      <c r="G16" s="83"/>
      <c r="H16" s="36" t="s">
        <v>82</v>
      </c>
      <c r="I16" s="42"/>
      <c r="J16" s="63">
        <f>SUM(J15-F16)</f>
        <v>-55840</v>
      </c>
    </row>
    <row r="17" spans="1:12" x14ac:dyDescent="0.3">
      <c r="A17" s="31">
        <v>10</v>
      </c>
      <c r="B17" s="73"/>
      <c r="C17" s="45"/>
      <c r="D17" s="12"/>
      <c r="E17" s="38"/>
      <c r="F17" s="107"/>
      <c r="G17" s="83"/>
      <c r="H17" s="36"/>
      <c r="I17" s="42"/>
      <c r="J17" s="63"/>
      <c r="L17" s="86"/>
    </row>
    <row r="18" spans="1:12" ht="17.25" thickBot="1" x14ac:dyDescent="0.35">
      <c r="A18" s="71">
        <v>11</v>
      </c>
      <c r="B18" s="110"/>
      <c r="C18" s="45"/>
      <c r="D18" s="12"/>
      <c r="E18" s="38"/>
      <c r="F18" s="109"/>
      <c r="G18" s="21"/>
      <c r="H18" s="36"/>
      <c r="I18" s="24"/>
      <c r="J18" s="63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390840</v>
      </c>
      <c r="G19" s="85">
        <f>SUM(G6+G8)</f>
        <v>335000</v>
      </c>
      <c r="H19" s="22"/>
      <c r="I19" s="22"/>
      <c r="J19" s="65">
        <v>-55840</v>
      </c>
    </row>
    <row r="20" spans="1:12" ht="17.25" thickBot="1" x14ac:dyDescent="0.35">
      <c r="A20" s="111"/>
      <c r="E20" s="111"/>
      <c r="I20" s="101" t="s">
        <v>4</v>
      </c>
      <c r="J20" s="66">
        <v>-55840</v>
      </c>
      <c r="K20" s="111"/>
    </row>
    <row r="21" spans="1:12" x14ac:dyDescent="0.3">
      <c r="A21" s="111"/>
      <c r="E21" s="11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G20" sqref="G20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2"/>
      <c r="E1" s="112"/>
    </row>
    <row r="2" spans="1:10" ht="26.25" x14ac:dyDescent="0.3">
      <c r="A2" s="112"/>
      <c r="B2" s="117" t="s">
        <v>155</v>
      </c>
      <c r="C2" s="117"/>
      <c r="D2" s="117"/>
      <c r="E2" s="117"/>
      <c r="F2" s="117"/>
      <c r="G2" s="117"/>
      <c r="H2" s="117"/>
      <c r="I2" s="117"/>
      <c r="J2" s="117"/>
    </row>
    <row r="3" spans="1:10" ht="18" thickBot="1" x14ac:dyDescent="0.35">
      <c r="A3" s="112"/>
      <c r="B3" s="116" t="s">
        <v>156</v>
      </c>
      <c r="C3" s="118"/>
      <c r="D3" s="118"/>
      <c r="E3" s="116"/>
      <c r="F3" s="116"/>
      <c r="G3" s="116"/>
      <c r="H3" s="116"/>
      <c r="I3" s="116"/>
      <c r="J3" s="116"/>
    </row>
    <row r="4" spans="1:10" ht="18" thickBot="1" x14ac:dyDescent="0.35">
      <c r="A4" s="70"/>
      <c r="B4" s="48" t="s">
        <v>22</v>
      </c>
      <c r="C4" s="48" t="s">
        <v>157</v>
      </c>
      <c r="D4" s="89" t="s">
        <v>158</v>
      </c>
      <c r="E4" s="90" t="s">
        <v>159</v>
      </c>
      <c r="F4" s="90" t="s">
        <v>6</v>
      </c>
      <c r="G4" s="91" t="s">
        <v>160</v>
      </c>
      <c r="H4" s="46" t="s">
        <v>161</v>
      </c>
      <c r="I4" s="46" t="s">
        <v>162</v>
      </c>
      <c r="J4" s="49" t="s">
        <v>163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-55840</v>
      </c>
    </row>
    <row r="6" spans="1:10" x14ac:dyDescent="0.3">
      <c r="A6" s="67"/>
      <c r="B6" s="68" t="s">
        <v>9</v>
      </c>
      <c r="C6" s="37" t="s">
        <v>164</v>
      </c>
      <c r="D6" s="74"/>
      <c r="E6" s="74"/>
      <c r="F6" s="74"/>
      <c r="G6" s="92">
        <v>735000</v>
      </c>
      <c r="H6" s="51"/>
      <c r="I6" s="55"/>
      <c r="J6" s="63">
        <f>SUM(G6)</f>
        <v>735000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42858</v>
      </c>
      <c r="C8" s="37" t="s">
        <v>165</v>
      </c>
      <c r="D8" s="74"/>
      <c r="E8" s="96"/>
      <c r="F8" s="74">
        <v>118790</v>
      </c>
      <c r="G8" s="92"/>
      <c r="H8" s="51" t="s">
        <v>82</v>
      </c>
      <c r="I8" s="56"/>
      <c r="J8" s="87">
        <f>SUM(J6-F8)</f>
        <v>616210</v>
      </c>
    </row>
    <row r="9" spans="1:10" x14ac:dyDescent="0.3">
      <c r="A9" s="67">
        <v>2</v>
      </c>
      <c r="B9" s="106">
        <v>42865</v>
      </c>
      <c r="C9" s="37" t="s">
        <v>166</v>
      </c>
      <c r="D9" s="74"/>
      <c r="E9" s="74"/>
      <c r="F9" s="74">
        <v>41500</v>
      </c>
      <c r="G9" s="92"/>
      <c r="H9" s="51" t="s">
        <v>82</v>
      </c>
      <c r="I9" s="55"/>
      <c r="J9" s="63">
        <f>SUM(J8-F9)</f>
        <v>574710</v>
      </c>
    </row>
    <row r="10" spans="1:10" x14ac:dyDescent="0.3">
      <c r="A10" s="67">
        <v>3</v>
      </c>
      <c r="B10" s="73">
        <v>42866</v>
      </c>
      <c r="C10" s="37" t="s">
        <v>167</v>
      </c>
      <c r="D10" s="75"/>
      <c r="E10" s="97"/>
      <c r="F10" s="75">
        <v>66000</v>
      </c>
      <c r="G10" s="93"/>
      <c r="H10" s="36" t="s">
        <v>82</v>
      </c>
      <c r="I10" s="58"/>
      <c r="J10" s="63">
        <f t="shared" ref="J10:J16" si="0">SUM(J9-F10)</f>
        <v>508710</v>
      </c>
    </row>
    <row r="11" spans="1:10" x14ac:dyDescent="0.3">
      <c r="A11" s="67">
        <v>4</v>
      </c>
      <c r="B11" s="73">
        <v>42866</v>
      </c>
      <c r="C11" s="37" t="s">
        <v>168</v>
      </c>
      <c r="D11" s="76"/>
      <c r="E11" s="97"/>
      <c r="F11" s="75">
        <v>12100</v>
      </c>
      <c r="G11" s="94"/>
      <c r="H11" s="36" t="s">
        <v>82</v>
      </c>
      <c r="I11" s="42"/>
      <c r="J11" s="63">
        <f t="shared" si="0"/>
        <v>496610</v>
      </c>
    </row>
    <row r="12" spans="1:10" x14ac:dyDescent="0.3">
      <c r="A12" s="67">
        <v>5</v>
      </c>
      <c r="B12" s="73">
        <v>42866</v>
      </c>
      <c r="C12" s="37" t="s">
        <v>169</v>
      </c>
      <c r="D12" s="62"/>
      <c r="E12" s="38"/>
      <c r="F12" s="104">
        <v>67500</v>
      </c>
      <c r="G12" s="83"/>
      <c r="H12" s="36" t="s">
        <v>82</v>
      </c>
      <c r="I12" s="42"/>
      <c r="J12" s="63">
        <f t="shared" si="0"/>
        <v>429110</v>
      </c>
    </row>
    <row r="13" spans="1:10" x14ac:dyDescent="0.3">
      <c r="A13" s="67">
        <v>6</v>
      </c>
      <c r="B13" s="73">
        <v>42871</v>
      </c>
      <c r="C13" s="45" t="s">
        <v>175</v>
      </c>
      <c r="D13" s="62"/>
      <c r="E13" s="38"/>
      <c r="F13" s="104">
        <v>100500</v>
      </c>
      <c r="G13" s="83"/>
      <c r="H13" s="36" t="s">
        <v>82</v>
      </c>
      <c r="I13" s="42"/>
      <c r="J13" s="63">
        <f t="shared" si="0"/>
        <v>328610</v>
      </c>
    </row>
    <row r="14" spans="1:10" x14ac:dyDescent="0.3">
      <c r="A14" s="31">
        <v>7</v>
      </c>
      <c r="B14" s="73">
        <v>42879</v>
      </c>
      <c r="C14" s="45" t="s">
        <v>170</v>
      </c>
      <c r="D14" s="62"/>
      <c r="E14" s="38"/>
      <c r="F14" s="107">
        <v>44160</v>
      </c>
      <c r="G14" s="113"/>
      <c r="H14" s="36" t="s">
        <v>171</v>
      </c>
      <c r="I14" s="45"/>
      <c r="J14" s="63">
        <f t="shared" si="0"/>
        <v>284450</v>
      </c>
    </row>
    <row r="15" spans="1:10" x14ac:dyDescent="0.3">
      <c r="A15" s="31">
        <v>8</v>
      </c>
      <c r="B15" s="73">
        <v>42882</v>
      </c>
      <c r="C15" s="45" t="s">
        <v>174</v>
      </c>
      <c r="D15" s="62"/>
      <c r="E15" s="38"/>
      <c r="F15" s="107">
        <v>58300</v>
      </c>
      <c r="G15" s="83"/>
      <c r="H15" s="36" t="s">
        <v>173</v>
      </c>
      <c r="I15" s="42"/>
      <c r="J15" s="63">
        <f t="shared" si="0"/>
        <v>226150</v>
      </c>
    </row>
    <row r="16" spans="1:10" ht="17.25" thickBot="1" x14ac:dyDescent="0.35">
      <c r="A16" s="31">
        <v>9</v>
      </c>
      <c r="B16" s="73">
        <v>42883</v>
      </c>
      <c r="C16" s="45" t="s">
        <v>172</v>
      </c>
      <c r="D16" s="62"/>
      <c r="E16" s="38"/>
      <c r="F16" s="107">
        <v>112000</v>
      </c>
      <c r="G16" s="83"/>
      <c r="H16" s="36" t="s">
        <v>82</v>
      </c>
      <c r="I16" s="42"/>
      <c r="J16" s="63">
        <f t="shared" si="0"/>
        <v>114150</v>
      </c>
    </row>
    <row r="17" spans="1:12" ht="18" thickTop="1" thickBot="1" x14ac:dyDescent="0.35">
      <c r="A17" s="32"/>
      <c r="B17" s="32" t="s">
        <v>7</v>
      </c>
      <c r="C17" s="8"/>
      <c r="D17" s="13"/>
      <c r="E17" s="39"/>
      <c r="F17" s="84">
        <f>SUM(F8:F16)</f>
        <v>620850</v>
      </c>
      <c r="G17" s="85">
        <f>SUM(G6)</f>
        <v>735000</v>
      </c>
      <c r="H17" s="22"/>
      <c r="I17" s="22"/>
      <c r="J17" s="63">
        <f>SUM(J16)</f>
        <v>114150</v>
      </c>
      <c r="L17" s="86"/>
    </row>
    <row r="18" spans="1:12" ht="17.25" thickBot="1" x14ac:dyDescent="0.35">
      <c r="A18" s="112"/>
      <c r="E18" s="112"/>
      <c r="I18" s="101" t="s">
        <v>4</v>
      </c>
      <c r="J18" s="114">
        <f>SUM(J17)</f>
        <v>114150</v>
      </c>
    </row>
    <row r="19" spans="1:12" x14ac:dyDescent="0.3">
      <c r="A19" s="112"/>
      <c r="E19" s="112"/>
    </row>
    <row r="20" spans="1:12" x14ac:dyDescent="0.3">
      <c r="G20" t="s">
        <v>176</v>
      </c>
      <c r="K20" s="112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</vt:i4>
      </vt:variant>
    </vt:vector>
  </HeadingPairs>
  <TitlesOfParts>
    <vt:vector size="11" baseType="lpstr">
      <vt:lpstr>2016.8</vt:lpstr>
      <vt:lpstr>2016.9</vt:lpstr>
      <vt:lpstr>2016.10</vt:lpstr>
      <vt:lpstr>2016.11</vt:lpstr>
      <vt:lpstr>2016.12</vt:lpstr>
      <vt:lpstr>2017.1</vt:lpstr>
      <vt:lpstr>2017.2</vt:lpstr>
      <vt:lpstr>2017.3</vt:lpstr>
      <vt:lpstr>2017.4</vt:lpstr>
      <vt:lpstr>2017.5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1234</cp:lastModifiedBy>
  <cp:lastPrinted>2017-04-30T08:05:21Z</cp:lastPrinted>
  <dcterms:created xsi:type="dcterms:W3CDTF">2012-10-21T07:12:37Z</dcterms:created>
  <dcterms:modified xsi:type="dcterms:W3CDTF">2017-06-03T02:47:55Z</dcterms:modified>
</cp:coreProperties>
</file>