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45" windowWidth="15960" windowHeight="11760"/>
  </bookViews>
  <sheets>
    <sheet name="2017년 5월 현금출납기록부" sheetId="1" r:id="rId1"/>
  </sheets>
  <calcPr calcId="145621"/>
</workbook>
</file>

<file path=xl/calcChain.xml><?xml version="1.0" encoding="utf-8"?>
<calcChain xmlns="http://schemas.openxmlformats.org/spreadsheetml/2006/main">
  <c r="L39" i="1" l="1"/>
  <c r="L36" i="1"/>
  <c r="M36" i="1" s="1"/>
  <c r="I29" i="1"/>
  <c r="I28" i="1"/>
  <c r="L40" i="1" l="1"/>
  <c r="L35" i="1" l="1"/>
  <c r="L33" i="1"/>
  <c r="L37" i="1" l="1"/>
  <c r="L38" i="1"/>
  <c r="I6" i="1" l="1"/>
  <c r="I7" i="1" s="1"/>
  <c r="I8" i="1" s="1"/>
  <c r="I9" i="1" s="1"/>
  <c r="I10" i="1" s="1"/>
  <c r="I11" i="1" s="1"/>
  <c r="I12" i="1" s="1"/>
  <c r="I13" i="1" s="1"/>
  <c r="I14" i="1" s="1"/>
  <c r="I15" i="1" s="1"/>
  <c r="I16" i="1" s="1"/>
  <c r="I17" i="1" s="1"/>
  <c r="I18" i="1" s="1"/>
  <c r="I19" i="1" s="1"/>
  <c r="I20" i="1" s="1"/>
  <c r="I21" i="1" s="1"/>
  <c r="I22" i="1" s="1"/>
  <c r="I23" i="1" s="1"/>
  <c r="I24" i="1" s="1"/>
  <c r="I25" i="1" s="1"/>
  <c r="I26" i="1" s="1"/>
  <c r="I27" i="1" s="1"/>
  <c r="M37" i="1" l="1"/>
  <c r="M40" i="1" l="1"/>
  <c r="K41" i="1" l="1"/>
  <c r="G30" i="1" l="1"/>
  <c r="H30" i="1"/>
  <c r="M35" i="1" l="1"/>
  <c r="M33" i="1"/>
  <c r="M39" i="1"/>
  <c r="M38" i="1"/>
  <c r="M34" i="1" l="1"/>
  <c r="L41" i="1"/>
  <c r="M41" i="1" s="1"/>
  <c r="I30" i="1"/>
</calcChain>
</file>

<file path=xl/sharedStrings.xml><?xml version="1.0" encoding="utf-8"?>
<sst xmlns="http://schemas.openxmlformats.org/spreadsheetml/2006/main" count="136" uniqueCount="97">
  <si>
    <t xml:space="preserve">기록자  :  이효진  </t>
  </si>
  <si>
    <t>증빙
번호</t>
  </si>
  <si>
    <t>월</t>
  </si>
  <si>
    <t>일</t>
  </si>
  <si>
    <t>구분</t>
  </si>
  <si>
    <t>내역 (구매 장소 - 사용내역)</t>
  </si>
  <si>
    <t>수입</t>
  </si>
  <si>
    <t>지출</t>
  </si>
  <si>
    <t>잔액</t>
  </si>
  <si>
    <t>구분
(현금/카드/이체)</t>
  </si>
  <si>
    <t>비고</t>
  </si>
  <si>
    <t>운영비</t>
  </si>
  <si>
    <t>사업비</t>
  </si>
  <si>
    <t>활동비</t>
  </si>
  <si>
    <t xml:space="preserve">월 </t>
  </si>
  <si>
    <t>담당부서</t>
  </si>
  <si>
    <t xml:space="preserve">항목 </t>
  </si>
  <si>
    <t>금액</t>
  </si>
  <si>
    <t>집행</t>
  </si>
  <si>
    <t>청년부</t>
  </si>
  <si>
    <t>양육부 (패밀리)</t>
  </si>
  <si>
    <t>성경공부 및 친교지원</t>
  </si>
  <si>
    <t>임원단</t>
  </si>
  <si>
    <t>청년부 식비</t>
  </si>
  <si>
    <t>임원단 회의비</t>
  </si>
  <si>
    <t>새신자팀</t>
  </si>
  <si>
    <t>새신자 선물 및 회의</t>
  </si>
  <si>
    <t>사업계획비
(심방, 사업계획 등)</t>
  </si>
  <si>
    <t>소  계</t>
  </si>
  <si>
    <t>입금</t>
    <phoneticPr fontId="12" type="noConversion"/>
  </si>
  <si>
    <t>계좌이체</t>
    <phoneticPr fontId="12" type="noConversion"/>
  </si>
  <si>
    <t>합  계</t>
    <phoneticPr fontId="12" type="noConversion"/>
  </si>
  <si>
    <t xml:space="preserve"> </t>
    <phoneticPr fontId="12" type="noConversion"/>
  </si>
  <si>
    <t>청년부</t>
    <phoneticPr fontId="12" type="noConversion"/>
  </si>
  <si>
    <t>예비비</t>
    <phoneticPr fontId="12" type="noConversion"/>
  </si>
  <si>
    <t>5월 예산 입금</t>
    <phoneticPr fontId="12" type="noConversion"/>
  </si>
  <si>
    <t xml:space="preserve">    2017년 포이에마 청년부 5월 현금출납 기록부</t>
    <phoneticPr fontId="12" type="noConversion"/>
  </si>
  <si>
    <t>사무용품 구매 및 행사 지원비용</t>
    <phoneticPr fontId="12" type="noConversion"/>
  </si>
  <si>
    <t>성년의 날 선물비</t>
    <phoneticPr fontId="12" type="noConversion"/>
  </si>
  <si>
    <t>봄소풍 준비
(다과 및 기념품 구매)</t>
    <phoneticPr fontId="12" type="noConversion"/>
  </si>
  <si>
    <t>운영비</t>
    <phoneticPr fontId="12" type="noConversion"/>
  </si>
  <si>
    <t xml:space="preserve">새신자 선물 및 회의 1
(파리바게트 - 케이크 1개) </t>
    <phoneticPr fontId="12" type="noConversion"/>
  </si>
  <si>
    <t>계좌이체</t>
    <phoneticPr fontId="12" type="noConversion"/>
  </si>
  <si>
    <t>이다예청년 사비 결제 후 계좌이체</t>
    <phoneticPr fontId="12" type="noConversion"/>
  </si>
  <si>
    <t>사업비</t>
    <phoneticPr fontId="12" type="noConversion"/>
  </si>
  <si>
    <t>계좌이체</t>
    <phoneticPr fontId="12" type="noConversion"/>
  </si>
  <si>
    <t>카드</t>
    <phoneticPr fontId="12" type="noConversion"/>
  </si>
  <si>
    <t>성경공부 및 친교지원 2
(교통공원C6 - 김도임청년 차량 주차요금비)</t>
    <phoneticPr fontId="12" type="noConversion"/>
  </si>
  <si>
    <t>계좌이체</t>
    <phoneticPr fontId="12" type="noConversion"/>
  </si>
  <si>
    <t>카드</t>
    <phoneticPr fontId="12" type="noConversion"/>
  </si>
  <si>
    <t>청년부 식비 1
(오모리 - 음식 19종류)</t>
    <phoneticPr fontId="12" type="noConversion"/>
  </si>
  <si>
    <t>성경공부 및 친교지원 1
(잠실역주차장 - 민윤형청년 차량 주차요금비)</t>
    <phoneticPr fontId="12" type="noConversion"/>
  </si>
  <si>
    <t>성경공부 및 친교지원 3
(교통공원A - 안지혁청년 차량 주차요금비)</t>
    <phoneticPr fontId="12" type="noConversion"/>
  </si>
  <si>
    <t>성경공부 및 친교지원 4
(교통공원A - 옥은택청년 차량 주차요금비</t>
    <phoneticPr fontId="12" type="noConversion"/>
  </si>
  <si>
    <t>성경공부 및 친교지원 5
(교통공원C - 김기천청년 차량 주차요금비)</t>
    <phoneticPr fontId="12" type="noConversion"/>
  </si>
  <si>
    <t>활동비</t>
    <phoneticPr fontId="12" type="noConversion"/>
  </si>
  <si>
    <t>사업계획비 1
(스타벅스 - 음료2잔)</t>
    <phoneticPr fontId="12" type="noConversion"/>
  </si>
  <si>
    <t>사업계획비 2
(스타벅스 - 음료2잔)</t>
    <phoneticPr fontId="12" type="noConversion"/>
  </si>
  <si>
    <t>운영비</t>
    <phoneticPr fontId="12" type="noConversion"/>
  </si>
  <si>
    <t>임원단 회의비 1
(알렉스키친 - 음식 4가지)</t>
    <phoneticPr fontId="12" type="noConversion"/>
  </si>
  <si>
    <t>사업계획비 3
(알렉스키친 - 음식 2가지)</t>
    <phoneticPr fontId="12" type="noConversion"/>
  </si>
  <si>
    <t xml:space="preserve">새신자 선물 및 회의 2
(베스킨라빈스 - 파인트 1개) </t>
    <phoneticPr fontId="12" type="noConversion"/>
  </si>
  <si>
    <t>새신자 선물 및 회의 3
(베스킨라빈스 - 파인트 1개)</t>
    <phoneticPr fontId="12" type="noConversion"/>
  </si>
  <si>
    <t>새신자 선물 및 회의 4
(베스킨라빈스 - 파인트 1개)</t>
    <phoneticPr fontId="12" type="noConversion"/>
  </si>
  <si>
    <t>임원 회의</t>
    <phoneticPr fontId="12" type="noConversion"/>
  </si>
  <si>
    <t>카드</t>
    <phoneticPr fontId="12" type="noConversion"/>
  </si>
  <si>
    <t>목사님 심방</t>
    <phoneticPr fontId="12" type="noConversion"/>
  </si>
  <si>
    <t>활동비</t>
    <phoneticPr fontId="12" type="noConversion"/>
  </si>
  <si>
    <t>사업계확비 4
(스타벅스 - 음료 2잔)</t>
    <phoneticPr fontId="12" type="noConversion"/>
  </si>
  <si>
    <t>목사님 심방</t>
    <phoneticPr fontId="12" type="noConversion"/>
  </si>
  <si>
    <t>사업계확비 5
(을밀대 - 식사 2인분)</t>
    <phoneticPr fontId="12" type="noConversion"/>
  </si>
  <si>
    <t>목사님 심방</t>
    <phoneticPr fontId="12" type="noConversion"/>
  </si>
  <si>
    <t>사업비</t>
    <phoneticPr fontId="12" type="noConversion"/>
  </si>
  <si>
    <t>봄소풍 준비 1
(월드스포츠 가인볼링센터 - 15명 2게임, 신발대여료)</t>
    <phoneticPr fontId="12" type="noConversion"/>
  </si>
  <si>
    <t>성경공부 및 친교지원 6
(치킨앱칩스 - 치킨 6마리)</t>
    <phoneticPr fontId="12" type="noConversion"/>
  </si>
  <si>
    <t>봄소풍 준비 2
(호야커피 - 음료 14잔)</t>
    <phoneticPr fontId="12" type="noConversion"/>
  </si>
  <si>
    <t>청년부 식비 2
(호야커피 - 음료 8잔)</t>
    <phoneticPr fontId="12" type="noConversion"/>
  </si>
  <si>
    <t>5월</t>
    <phoneticPr fontId="12" type="noConversion"/>
  </si>
  <si>
    <t>예비비</t>
    <phoneticPr fontId="12" type="noConversion"/>
  </si>
  <si>
    <t>사무용품 구매 및 행사 지원비용 1
(이마트몰 - 화장지, 물티슈, 과자, 컵라면, 컵밥 )</t>
    <phoneticPr fontId="12" type="noConversion"/>
  </si>
  <si>
    <t>소모품 및 간식 구입</t>
    <phoneticPr fontId="12" type="noConversion"/>
  </si>
  <si>
    <t xml:space="preserve">청년부 석촌호수 나들이 </t>
    <phoneticPr fontId="12" type="noConversion"/>
  </si>
  <si>
    <t>청년부 석촌호수 나들이
(안지혁청년 사비 결제후 계좌이체)</t>
    <phoneticPr fontId="12" type="noConversion"/>
  </si>
  <si>
    <t>청년부 석촌호수 나들이 
(옥은택청년 사비 결제후 계좌이체)</t>
    <phoneticPr fontId="12" type="noConversion"/>
  </si>
  <si>
    <t>청년부 석촌호수 나들이 
(김기천청년 사비 결제후 계좌이체)</t>
    <phoneticPr fontId="12" type="noConversion"/>
  </si>
  <si>
    <t>임원 회의 식사</t>
    <phoneticPr fontId="12" type="noConversion"/>
  </si>
  <si>
    <t>임원 회의 식사</t>
    <phoneticPr fontId="12" type="noConversion"/>
  </si>
  <si>
    <t>5월 청년부 볼링대회</t>
    <phoneticPr fontId="12" type="noConversion"/>
  </si>
  <si>
    <t>5월 청년부 볼링대회</t>
    <phoneticPr fontId="12" type="noConversion"/>
  </si>
  <si>
    <t>5월 청년부 볼링대회</t>
    <phoneticPr fontId="12" type="noConversion"/>
  </si>
  <si>
    <t>사업비</t>
    <phoneticPr fontId="12" type="noConversion"/>
  </si>
  <si>
    <t>청년부 식비 3
(세븐일레븐 - 음료 2병)</t>
    <phoneticPr fontId="12" type="noConversion"/>
  </si>
  <si>
    <t>청년부 식비 4
(벽제갈비 - 냉면5개)</t>
    <phoneticPr fontId="12" type="noConversion"/>
  </si>
  <si>
    <t>활동비</t>
    <phoneticPr fontId="12" type="noConversion"/>
  </si>
  <si>
    <t>사업계획비 6
(벽제갈비 - 냉면1개)</t>
    <phoneticPr fontId="12" type="noConversion"/>
  </si>
  <si>
    <t>카드</t>
    <phoneticPr fontId="12" type="noConversion"/>
  </si>
  <si>
    <t>카드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</si>
</sst>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2" formatCode="_-&quot;₩&quot;* #,##0_-;\-&quot;₩&quot;* #,##0_-;_-&quot;₩&quot;* &quot;-&quot;_-;_-@_-"/>
    <numFmt numFmtId="176" formatCode="#,##0;#,##0"/>
    <numFmt numFmtId="177" formatCode="#,##0&quot; &quot;"/>
    <numFmt numFmtId="178" formatCode="&quot; ₩&quot;* #,##0&quot; &quot;;&quot;-₩&quot;* #,##0&quot; &quot;;&quot; ₩&quot;* &quot;- &quot;"/>
    <numFmt numFmtId="179" formatCode="_-[$₩-412]* #,##0_-;\-[$₩-412]* #,##0_-;_-[$₩-412]* &quot;-&quot;??_-;_-@_-"/>
  </numFmts>
  <fonts count="19">
    <font>
      <sz val="11"/>
      <color indexed="8"/>
      <name val="맑은 고딕"/>
    </font>
    <font>
      <sz val="14"/>
      <color indexed="8"/>
      <name val="맑은 고딕"/>
      <family val="3"/>
      <charset val="129"/>
    </font>
    <font>
      <b/>
      <sz val="32"/>
      <color indexed="8"/>
      <name val="HY헤드라인M"/>
      <family val="1"/>
      <charset val="129"/>
    </font>
    <font>
      <b/>
      <sz val="20"/>
      <color indexed="8"/>
      <name val="맑은 고딕"/>
      <family val="3"/>
      <charset val="129"/>
    </font>
    <font>
      <sz val="16"/>
      <color indexed="8"/>
      <name val="HY강B"/>
      <family val="1"/>
      <charset val="129"/>
    </font>
    <font>
      <b/>
      <sz val="14"/>
      <color indexed="8"/>
      <name val="맑은 고딕"/>
      <family val="3"/>
      <charset val="129"/>
    </font>
    <font>
      <b/>
      <sz val="16"/>
      <color indexed="8"/>
      <name val="맑은 고딕"/>
      <family val="3"/>
      <charset val="129"/>
    </font>
    <font>
      <b/>
      <sz val="14"/>
      <color indexed="8"/>
      <name val="한컴 윤고딕 240"/>
      <family val="1"/>
      <charset val="129"/>
    </font>
    <font>
      <b/>
      <sz val="12"/>
      <color indexed="8"/>
      <name val="맑은 고딕"/>
      <family val="3"/>
      <charset val="129"/>
    </font>
    <font>
      <b/>
      <sz val="14"/>
      <color indexed="11"/>
      <name val="맑은 고딕"/>
      <family val="3"/>
      <charset val="129"/>
    </font>
    <font>
      <b/>
      <sz val="14"/>
      <color indexed="8"/>
      <name val="함초롬바탕"/>
      <family val="1"/>
      <charset val="129"/>
    </font>
    <font>
      <sz val="12"/>
      <color indexed="8"/>
      <name val="맑은 고딕"/>
      <family val="3"/>
      <charset val="129"/>
    </font>
    <font>
      <sz val="8"/>
      <name val="돋움"/>
      <family val="3"/>
      <charset val="129"/>
    </font>
    <font>
      <sz val="14"/>
      <color theme="1"/>
      <name val="맑은 고딕"/>
      <family val="3"/>
      <charset val="129"/>
    </font>
    <font>
      <b/>
      <sz val="15"/>
      <color indexed="8"/>
      <name val="맑은 고딕"/>
      <family val="3"/>
      <charset val="129"/>
    </font>
    <font>
      <b/>
      <sz val="15"/>
      <color indexed="11"/>
      <name val="맑은 고딕"/>
      <family val="3"/>
      <charset val="129"/>
    </font>
    <font>
      <sz val="11"/>
      <color indexed="8"/>
      <name val="맑은 고딕"/>
      <family val="3"/>
      <charset val="129"/>
    </font>
    <font>
      <sz val="14"/>
      <name val="맑은 고딕"/>
      <family val="3"/>
      <charset val="129"/>
    </font>
    <font>
      <sz val="11"/>
      <color indexed="8"/>
      <name val="맑은 고딕"/>
      <family val="3"/>
      <charset val="129"/>
    </font>
  </fonts>
  <fills count="20">
    <fill>
      <patternFill patternType="none"/>
    </fill>
    <fill>
      <patternFill patternType="gray125"/>
    </fill>
    <fill>
      <patternFill patternType="solid">
        <fgColor indexed="10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13"/>
        <bgColor auto="1"/>
      </patternFill>
    </fill>
    <fill>
      <patternFill patternType="solid">
        <fgColor indexed="14"/>
        <bgColor auto="1"/>
      </patternFill>
    </fill>
    <fill>
      <patternFill patternType="solid">
        <fgColor indexed="15"/>
        <bgColor auto="1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BD5F0"/>
        <bgColor indexed="64"/>
      </patternFill>
    </fill>
    <fill>
      <patternFill patternType="solid">
        <fgColor theme="2" tint="0.5999938962981048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249977111117893"/>
        <bgColor indexed="64"/>
      </patternFill>
    </fill>
  </fills>
  <borders count="5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thin">
        <color indexed="9"/>
      </left>
      <right style="medium">
        <color indexed="8"/>
      </right>
      <top style="thin">
        <color indexed="9"/>
      </top>
      <bottom/>
      <diagonal/>
    </border>
    <border>
      <left style="medium">
        <color indexed="8"/>
      </left>
      <right/>
      <top/>
      <bottom/>
      <diagonal/>
    </border>
    <border>
      <left/>
      <right/>
      <top/>
      <bottom/>
      <diagonal/>
    </border>
    <border>
      <left/>
      <right style="medium">
        <color indexed="8"/>
      </right>
      <top/>
      <bottom/>
      <diagonal/>
    </border>
    <border>
      <left style="thin">
        <color indexed="9"/>
      </left>
      <right style="medium">
        <color indexed="8"/>
      </right>
      <top/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9"/>
      </bottom>
      <diagonal/>
    </border>
    <border>
      <left style="thin">
        <color indexed="8"/>
      </left>
      <right style="thin">
        <color indexed="8"/>
      </right>
      <top style="thin">
        <color indexed="9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thin">
        <color indexed="9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9"/>
      </left>
      <right style="medium">
        <color indexed="64"/>
      </right>
      <top/>
      <bottom/>
      <diagonal/>
    </border>
    <border>
      <left style="thin">
        <color indexed="9"/>
      </left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8"/>
      </bottom>
      <diagonal/>
    </border>
    <border>
      <left style="thin">
        <color indexed="64"/>
      </left>
      <right/>
      <top/>
      <bottom style="medium">
        <color indexed="8"/>
      </bottom>
      <diagonal/>
    </border>
    <border>
      <left style="thin">
        <color indexed="64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 applyNumberFormat="0" applyFill="0" applyBorder="0" applyProtection="0">
      <alignment vertical="center"/>
    </xf>
    <xf numFmtId="42" fontId="18" fillId="0" borderId="0" applyFont="0" applyFill="0" applyBorder="0" applyAlignment="0" applyProtection="0">
      <alignment vertical="center"/>
    </xf>
  </cellStyleXfs>
  <cellXfs count="119">
    <xf numFmtId="0" fontId="0" fillId="0" borderId="0" xfId="0" applyFont="1" applyAlignment="1">
      <alignment vertical="center"/>
    </xf>
    <xf numFmtId="0" fontId="0" fillId="0" borderId="0" xfId="0" applyNumberFormat="1" applyFont="1" applyAlignment="1">
      <alignment vertical="center"/>
    </xf>
    <xf numFmtId="0" fontId="0" fillId="0" borderId="4" xfId="0" applyFont="1" applyBorder="1" applyAlignment="1">
      <alignment vertical="center"/>
    </xf>
    <xf numFmtId="0" fontId="0" fillId="0" borderId="8" xfId="0" applyNumberFormat="1" applyFont="1" applyBorder="1" applyAlignment="1">
      <alignment vertical="center"/>
    </xf>
    <xf numFmtId="176" fontId="3" fillId="2" borderId="9" xfId="0" applyNumberFormat="1" applyFont="1" applyFill="1" applyBorder="1" applyAlignment="1">
      <alignment vertical="center"/>
    </xf>
    <xf numFmtId="176" fontId="3" fillId="2" borderId="10" xfId="0" applyNumberFormat="1" applyFont="1" applyFill="1" applyBorder="1" applyAlignment="1">
      <alignment vertical="center"/>
    </xf>
    <xf numFmtId="49" fontId="4" fillId="2" borderId="11" xfId="0" applyNumberFormat="1" applyFont="1" applyFill="1" applyBorder="1" applyAlignment="1">
      <alignment horizontal="right"/>
    </xf>
    <xf numFmtId="0" fontId="0" fillId="0" borderId="5" xfId="0" applyNumberFormat="1" applyFont="1" applyBorder="1" applyAlignment="1">
      <alignment vertical="center"/>
    </xf>
    <xf numFmtId="49" fontId="6" fillId="4" borderId="12" xfId="0" applyNumberFormat="1" applyFont="1" applyFill="1" applyBorder="1" applyAlignment="1">
      <alignment horizontal="center" vertical="center"/>
    </xf>
    <xf numFmtId="49" fontId="6" fillId="4" borderId="12" xfId="0" applyNumberFormat="1" applyFont="1" applyFill="1" applyBorder="1" applyAlignment="1">
      <alignment horizontal="center" vertical="center" wrapText="1"/>
    </xf>
    <xf numFmtId="49" fontId="5" fillId="4" borderId="12" xfId="0" applyNumberFormat="1" applyFont="1" applyFill="1" applyBorder="1" applyAlignment="1">
      <alignment horizontal="center" vertical="center" wrapText="1"/>
    </xf>
    <xf numFmtId="49" fontId="10" fillId="4" borderId="16" xfId="0" applyNumberFormat="1" applyFont="1" applyFill="1" applyBorder="1" applyAlignment="1">
      <alignment horizontal="center" vertical="center"/>
    </xf>
    <xf numFmtId="49" fontId="10" fillId="4" borderId="19" xfId="0" applyNumberFormat="1" applyFont="1" applyFill="1" applyBorder="1" applyAlignment="1">
      <alignment horizontal="center" vertical="center"/>
    </xf>
    <xf numFmtId="49" fontId="10" fillId="4" borderId="19" xfId="0" applyNumberFormat="1" applyFont="1" applyFill="1" applyBorder="1" applyAlignment="1">
      <alignment horizontal="center" vertical="center" wrapText="1"/>
    </xf>
    <xf numFmtId="49" fontId="10" fillId="4" borderId="17" xfId="0" applyNumberFormat="1" applyFont="1" applyFill="1" applyBorder="1" applyAlignment="1">
      <alignment horizontal="center" vertical="center"/>
    </xf>
    <xf numFmtId="49" fontId="11" fillId="5" borderId="20" xfId="0" applyNumberFormat="1" applyFont="1" applyFill="1" applyBorder="1" applyAlignment="1">
      <alignment horizontal="center" vertical="center"/>
    </xf>
    <xf numFmtId="178" fontId="11" fillId="5" borderId="14" xfId="0" applyNumberFormat="1" applyFont="1" applyFill="1" applyBorder="1" applyAlignment="1">
      <alignment horizontal="center" vertical="center"/>
    </xf>
    <xf numFmtId="178" fontId="11" fillId="0" borderId="13" xfId="0" applyNumberFormat="1" applyFont="1" applyBorder="1" applyAlignment="1">
      <alignment vertical="center"/>
    </xf>
    <xf numFmtId="178" fontId="11" fillId="0" borderId="14" xfId="0" applyNumberFormat="1" applyFont="1" applyBorder="1" applyAlignment="1">
      <alignment vertical="center"/>
    </xf>
    <xf numFmtId="178" fontId="10" fillId="4" borderId="17" xfId="0" applyNumberFormat="1" applyFont="1" applyFill="1" applyBorder="1" applyAlignment="1">
      <alignment horizontal="center" vertical="center"/>
    </xf>
    <xf numFmtId="178" fontId="9" fillId="6" borderId="17" xfId="0" applyNumberFormat="1" applyFont="1" applyFill="1" applyBorder="1" applyAlignment="1">
      <alignment vertical="center"/>
    </xf>
    <xf numFmtId="49" fontId="1" fillId="5" borderId="15" xfId="0" applyNumberFormat="1" applyFont="1" applyFill="1" applyBorder="1" applyAlignment="1">
      <alignment horizontal="center" vertical="center" wrapText="1"/>
    </xf>
    <xf numFmtId="49" fontId="6" fillId="4" borderId="26" xfId="0" applyNumberFormat="1" applyFont="1" applyFill="1" applyBorder="1" applyAlignment="1">
      <alignment horizontal="center" vertical="center"/>
    </xf>
    <xf numFmtId="49" fontId="5" fillId="3" borderId="29" xfId="0" applyNumberFormat="1" applyFont="1" applyFill="1" applyBorder="1" applyAlignment="1">
      <alignment horizontal="center" vertical="center" wrapText="1"/>
    </xf>
    <xf numFmtId="49" fontId="5" fillId="6" borderId="18" xfId="0" applyNumberFormat="1" applyFont="1" applyFill="1" applyBorder="1" applyAlignment="1">
      <alignment horizontal="center" vertical="center"/>
    </xf>
    <xf numFmtId="0" fontId="1" fillId="5" borderId="15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/>
    </xf>
    <xf numFmtId="49" fontId="11" fillId="8" borderId="20" xfId="0" applyNumberFormat="1" applyFont="1" applyFill="1" applyBorder="1" applyAlignment="1">
      <alignment horizontal="center" vertical="center" wrapText="1"/>
    </xf>
    <xf numFmtId="49" fontId="11" fillId="7" borderId="20" xfId="0" applyNumberFormat="1" applyFont="1" applyFill="1" applyBorder="1" applyAlignment="1">
      <alignment horizontal="center" vertical="center" wrapText="1"/>
    </xf>
    <xf numFmtId="49" fontId="11" fillId="9" borderId="20" xfId="0" applyNumberFormat="1" applyFont="1" applyFill="1" applyBorder="1" applyAlignment="1">
      <alignment horizontal="center" vertical="center" wrapText="1"/>
    </xf>
    <xf numFmtId="0" fontId="0" fillId="10" borderId="0" xfId="0" applyNumberFormat="1" applyFont="1" applyFill="1" applyAlignment="1">
      <alignment vertical="center"/>
    </xf>
    <xf numFmtId="49" fontId="11" fillId="11" borderId="20" xfId="0" applyNumberFormat="1" applyFont="1" applyFill="1" applyBorder="1" applyAlignment="1">
      <alignment horizontal="center" vertical="center" wrapText="1"/>
    </xf>
    <xf numFmtId="176" fontId="14" fillId="4" borderId="28" xfId="0" applyNumberFormat="1" applyFont="1" applyFill="1" applyBorder="1" applyAlignment="1">
      <alignment horizontal="right" vertical="center"/>
    </xf>
    <xf numFmtId="176" fontId="14" fillId="4" borderId="18" xfId="0" applyNumberFormat="1" applyFont="1" applyFill="1" applyBorder="1" applyAlignment="1">
      <alignment vertical="center"/>
    </xf>
    <xf numFmtId="176" fontId="15" fillId="6" borderId="23" xfId="0" applyNumberFormat="1" applyFont="1" applyFill="1" applyBorder="1" applyAlignment="1">
      <alignment horizontal="right" vertical="center"/>
    </xf>
    <xf numFmtId="0" fontId="0" fillId="0" borderId="6" xfId="0" applyFont="1" applyBorder="1" applyAlignment="1">
      <alignment vertical="center"/>
    </xf>
    <xf numFmtId="0" fontId="0" fillId="5" borderId="7" xfId="0" applyFont="1" applyFill="1" applyBorder="1" applyAlignment="1">
      <alignment vertical="center" wrapText="1"/>
    </xf>
    <xf numFmtId="0" fontId="0" fillId="5" borderId="6" xfId="0" applyFont="1" applyFill="1" applyBorder="1" applyAlignment="1">
      <alignment vertical="center"/>
    </xf>
    <xf numFmtId="0" fontId="0" fillId="0" borderId="34" xfId="0" applyFont="1" applyBorder="1" applyAlignment="1">
      <alignment vertical="center"/>
    </xf>
    <xf numFmtId="0" fontId="0" fillId="0" borderId="5" xfId="0" applyFont="1" applyBorder="1" applyAlignment="1">
      <alignment vertical="center"/>
    </xf>
    <xf numFmtId="0" fontId="0" fillId="0" borderId="6" xfId="0" applyNumberFormat="1" applyFont="1" applyBorder="1" applyAlignment="1">
      <alignment vertical="center"/>
    </xf>
    <xf numFmtId="0" fontId="7" fillId="0" borderId="6" xfId="0" applyNumberFormat="1" applyFont="1" applyBorder="1" applyAlignment="1">
      <alignment horizontal="center" vertical="center"/>
    </xf>
    <xf numFmtId="0" fontId="0" fillId="0" borderId="10" xfId="0" applyFont="1" applyBorder="1" applyAlignment="1">
      <alignment vertical="center"/>
    </xf>
    <xf numFmtId="0" fontId="0" fillId="0" borderId="35" xfId="0" applyFont="1" applyBorder="1" applyAlignment="1">
      <alignment vertical="center"/>
    </xf>
    <xf numFmtId="0" fontId="0" fillId="0" borderId="8" xfId="0" applyFont="1" applyBorder="1" applyAlignment="1">
      <alignment vertical="center"/>
    </xf>
    <xf numFmtId="0" fontId="0" fillId="0" borderId="36" xfId="0" applyNumberFormat="1" applyFont="1" applyBorder="1" applyAlignment="1">
      <alignment vertical="center"/>
    </xf>
    <xf numFmtId="0" fontId="0" fillId="0" borderId="37" xfId="0" applyFont="1" applyBorder="1" applyAlignment="1">
      <alignment vertical="center"/>
    </xf>
    <xf numFmtId="0" fontId="0" fillId="5" borderId="38" xfId="0" applyFont="1" applyFill="1" applyBorder="1" applyAlignment="1">
      <alignment vertical="center"/>
    </xf>
    <xf numFmtId="0" fontId="0" fillId="5" borderId="39" xfId="0" applyFont="1" applyFill="1" applyBorder="1" applyAlignment="1">
      <alignment vertical="center" wrapText="1"/>
    </xf>
    <xf numFmtId="0" fontId="0" fillId="5" borderId="24" xfId="0" applyFont="1" applyFill="1" applyBorder="1" applyAlignment="1">
      <alignment vertical="center"/>
    </xf>
    <xf numFmtId="0" fontId="0" fillId="5" borderId="38" xfId="0" applyFont="1" applyFill="1" applyBorder="1" applyAlignment="1">
      <alignment vertical="center" wrapText="1"/>
    </xf>
    <xf numFmtId="0" fontId="5" fillId="3" borderId="30" xfId="0" applyNumberFormat="1" applyFont="1" applyFill="1" applyBorder="1" applyAlignment="1">
      <alignment horizontal="center" vertical="center" wrapText="1"/>
    </xf>
    <xf numFmtId="0" fontId="1" fillId="5" borderId="27" xfId="0" applyNumberFormat="1" applyFont="1" applyFill="1" applyBorder="1" applyAlignment="1">
      <alignment horizontal="center" vertical="center"/>
    </xf>
    <xf numFmtId="0" fontId="1" fillId="5" borderId="15" xfId="0" applyNumberFormat="1" applyFont="1" applyFill="1" applyBorder="1" applyAlignment="1">
      <alignment horizontal="center" vertical="center"/>
    </xf>
    <xf numFmtId="49" fontId="1" fillId="5" borderId="15" xfId="0" applyNumberFormat="1" applyFont="1" applyFill="1" applyBorder="1" applyAlignment="1">
      <alignment horizontal="center" vertical="center"/>
    </xf>
    <xf numFmtId="176" fontId="1" fillId="5" borderId="15" xfId="0" applyNumberFormat="1" applyFont="1" applyFill="1" applyBorder="1" applyAlignment="1">
      <alignment horizontal="right" vertical="center"/>
    </xf>
    <xf numFmtId="177" fontId="1" fillId="5" borderId="15" xfId="0" applyNumberFormat="1" applyFont="1" applyFill="1" applyBorder="1" applyAlignment="1">
      <alignment horizontal="right" vertical="center"/>
    </xf>
    <xf numFmtId="176" fontId="1" fillId="10" borderId="15" xfId="0" applyNumberFormat="1" applyFont="1" applyFill="1" applyBorder="1" applyAlignment="1">
      <alignment horizontal="right" vertical="center"/>
    </xf>
    <xf numFmtId="0" fontId="5" fillId="3" borderId="30" xfId="0" applyNumberFormat="1" applyFont="1" applyFill="1" applyBorder="1" applyAlignment="1">
      <alignment horizontal="center" vertical="center"/>
    </xf>
    <xf numFmtId="0" fontId="1" fillId="10" borderId="0" xfId="0" applyNumberFormat="1" applyFont="1" applyFill="1" applyAlignment="1">
      <alignment horizontal="center" vertical="center"/>
    </xf>
    <xf numFmtId="0" fontId="16" fillId="0" borderId="6" xfId="0" applyNumberFormat="1" applyFont="1" applyBorder="1" applyAlignment="1">
      <alignment vertical="center"/>
    </xf>
    <xf numFmtId="178" fontId="11" fillId="5" borderId="40" xfId="0" applyNumberFormat="1" applyFont="1" applyFill="1" applyBorder="1" applyAlignment="1">
      <alignment horizontal="center" vertical="center"/>
    </xf>
    <xf numFmtId="178" fontId="11" fillId="0" borderId="40" xfId="0" applyNumberFormat="1" applyFont="1" applyBorder="1" applyAlignment="1">
      <alignment vertical="center"/>
    </xf>
    <xf numFmtId="49" fontId="11" fillId="5" borderId="43" xfId="0" applyNumberFormat="1" applyFont="1" applyFill="1" applyBorder="1" applyAlignment="1">
      <alignment horizontal="center" vertical="center"/>
    </xf>
    <xf numFmtId="49" fontId="11" fillId="5" borderId="44" xfId="0" applyNumberFormat="1" applyFont="1" applyFill="1" applyBorder="1" applyAlignment="1">
      <alignment horizontal="center" vertical="center"/>
    </xf>
    <xf numFmtId="49" fontId="11" fillId="5" borderId="46" xfId="0" applyNumberFormat="1" applyFont="1" applyFill="1" applyBorder="1" applyAlignment="1">
      <alignment horizontal="center" vertical="center"/>
    </xf>
    <xf numFmtId="49" fontId="11" fillId="12" borderId="46" xfId="0" applyNumberFormat="1" applyFont="1" applyFill="1" applyBorder="1" applyAlignment="1">
      <alignment horizontal="center" vertical="center" wrapText="1"/>
    </xf>
    <xf numFmtId="178" fontId="11" fillId="5" borderId="42" xfId="0" applyNumberFormat="1" applyFont="1" applyFill="1" applyBorder="1" applyAlignment="1">
      <alignment horizontal="center" vertical="center"/>
    </xf>
    <xf numFmtId="178" fontId="11" fillId="0" borderId="47" xfId="0" applyNumberFormat="1" applyFont="1" applyBorder="1" applyAlignment="1">
      <alignment vertical="center"/>
    </xf>
    <xf numFmtId="178" fontId="11" fillId="0" borderId="42" xfId="0" applyNumberFormat="1" applyFont="1" applyBorder="1" applyAlignment="1">
      <alignment vertical="center"/>
    </xf>
    <xf numFmtId="49" fontId="13" fillId="9" borderId="15" xfId="0" applyNumberFormat="1" applyFont="1" applyFill="1" applyBorder="1" applyAlignment="1">
      <alignment horizontal="center" vertical="center" wrapText="1"/>
    </xf>
    <xf numFmtId="179" fontId="11" fillId="0" borderId="41" xfId="0" applyNumberFormat="1" applyFont="1" applyBorder="1" applyAlignment="1">
      <alignment horizontal="right" vertical="center"/>
    </xf>
    <xf numFmtId="178" fontId="17" fillId="6" borderId="16" xfId="0" applyNumberFormat="1" applyFont="1" applyFill="1" applyBorder="1" applyAlignment="1">
      <alignment vertical="center"/>
    </xf>
    <xf numFmtId="176" fontId="1" fillId="9" borderId="15" xfId="0" applyNumberFormat="1" applyFont="1" applyFill="1" applyBorder="1" applyAlignment="1">
      <alignment vertical="center"/>
    </xf>
    <xf numFmtId="49" fontId="11" fillId="13" borderId="45" xfId="0" applyNumberFormat="1" applyFont="1" applyFill="1" applyBorder="1" applyAlignment="1">
      <alignment horizontal="center" vertical="center" wrapText="1"/>
    </xf>
    <xf numFmtId="179" fontId="11" fillId="0" borderId="13" xfId="1" applyNumberFormat="1" applyFont="1" applyBorder="1" applyAlignment="1">
      <alignment vertical="center"/>
    </xf>
    <xf numFmtId="49" fontId="11" fillId="14" borderId="20" xfId="0" applyNumberFormat="1" applyFont="1" applyFill="1" applyBorder="1" applyAlignment="1">
      <alignment horizontal="center" vertical="center" wrapText="1"/>
    </xf>
    <xf numFmtId="49" fontId="11" fillId="15" borderId="20" xfId="0" applyNumberFormat="1" applyFont="1" applyFill="1" applyBorder="1" applyAlignment="1">
      <alignment horizontal="center" vertical="center" wrapText="1"/>
    </xf>
    <xf numFmtId="0" fontId="1" fillId="16" borderId="32" xfId="0" applyNumberFormat="1" applyFont="1" applyFill="1" applyBorder="1" applyAlignment="1">
      <alignment horizontal="center" vertical="center" wrapText="1"/>
    </xf>
    <xf numFmtId="49" fontId="1" fillId="16" borderId="15" xfId="0" applyNumberFormat="1" applyFont="1" applyFill="1" applyBorder="1" applyAlignment="1">
      <alignment horizontal="center" vertical="center" wrapText="1"/>
    </xf>
    <xf numFmtId="176" fontId="1" fillId="16" borderId="15" xfId="0" applyNumberFormat="1" applyFont="1" applyFill="1" applyBorder="1" applyAlignment="1">
      <alignment horizontal="right" vertical="center"/>
    </xf>
    <xf numFmtId="3" fontId="1" fillId="16" borderId="0" xfId="0" applyNumberFormat="1" applyFont="1" applyFill="1" applyAlignment="1">
      <alignment vertical="center"/>
    </xf>
    <xf numFmtId="176" fontId="1" fillId="16" borderId="15" xfId="0" applyNumberFormat="1" applyFont="1" applyFill="1" applyBorder="1" applyAlignment="1">
      <alignment vertical="center"/>
    </xf>
    <xf numFmtId="49" fontId="1" fillId="8" borderId="15" xfId="0" applyNumberFormat="1" applyFont="1" applyFill="1" applyBorder="1" applyAlignment="1">
      <alignment horizontal="center" vertical="center" wrapText="1"/>
    </xf>
    <xf numFmtId="176" fontId="1" fillId="8" borderId="15" xfId="0" applyNumberFormat="1" applyFont="1" applyFill="1" applyBorder="1" applyAlignment="1">
      <alignment vertical="center"/>
    </xf>
    <xf numFmtId="49" fontId="1" fillId="9" borderId="15" xfId="0" applyNumberFormat="1" applyFont="1" applyFill="1" applyBorder="1" applyAlignment="1">
      <alignment horizontal="center" vertical="center" wrapText="1"/>
    </xf>
    <xf numFmtId="49" fontId="1" fillId="12" borderId="15" xfId="0" applyNumberFormat="1" applyFont="1" applyFill="1" applyBorder="1" applyAlignment="1">
      <alignment horizontal="center" vertical="center" wrapText="1"/>
    </xf>
    <xf numFmtId="176" fontId="1" fillId="12" borderId="15" xfId="0" applyNumberFormat="1" applyFont="1" applyFill="1" applyBorder="1" applyAlignment="1">
      <alignment vertical="center"/>
    </xf>
    <xf numFmtId="49" fontId="1" fillId="17" borderId="15" xfId="0" applyNumberFormat="1" applyFont="1" applyFill="1" applyBorder="1" applyAlignment="1">
      <alignment horizontal="center" vertical="center" wrapText="1"/>
    </xf>
    <xf numFmtId="176" fontId="1" fillId="17" borderId="15" xfId="0" applyNumberFormat="1" applyFont="1" applyFill="1" applyBorder="1" applyAlignment="1">
      <alignment vertical="center"/>
    </xf>
    <xf numFmtId="49" fontId="1" fillId="18" borderId="15" xfId="0" applyNumberFormat="1" applyFont="1" applyFill="1" applyBorder="1" applyAlignment="1">
      <alignment horizontal="center" vertical="center" wrapText="1"/>
    </xf>
    <xf numFmtId="176" fontId="1" fillId="18" borderId="15" xfId="0" applyNumberFormat="1" applyFont="1" applyFill="1" applyBorder="1" applyAlignment="1">
      <alignment vertical="center"/>
    </xf>
    <xf numFmtId="49" fontId="1" fillId="11" borderId="15" xfId="0" applyNumberFormat="1" applyFont="1" applyFill="1" applyBorder="1" applyAlignment="1">
      <alignment horizontal="center" vertical="center" wrapText="1"/>
    </xf>
    <xf numFmtId="176" fontId="1" fillId="11" borderId="15" xfId="0" applyNumberFormat="1" applyFont="1" applyFill="1" applyBorder="1" applyAlignment="1">
      <alignment vertical="center"/>
    </xf>
    <xf numFmtId="49" fontId="1" fillId="19" borderId="15" xfId="0" applyNumberFormat="1" applyFont="1" applyFill="1" applyBorder="1" applyAlignment="1">
      <alignment horizontal="center" vertical="center" wrapText="1"/>
    </xf>
    <xf numFmtId="176" fontId="1" fillId="19" borderId="15" xfId="0" applyNumberFormat="1" applyFont="1" applyFill="1" applyBorder="1" applyAlignment="1">
      <alignment vertical="center"/>
    </xf>
    <xf numFmtId="49" fontId="10" fillId="4" borderId="23" xfId="0" applyNumberFormat="1" applyFont="1" applyFill="1" applyBorder="1" applyAlignment="1">
      <alignment horizontal="center" vertical="center"/>
    </xf>
    <xf numFmtId="49" fontId="10" fillId="4" borderId="24" xfId="0" applyNumberFormat="1" applyFont="1" applyFill="1" applyBorder="1" applyAlignment="1">
      <alignment horizontal="center" vertical="center"/>
    </xf>
    <xf numFmtId="49" fontId="10" fillId="4" borderId="25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/>
    </xf>
    <xf numFmtId="176" fontId="2" fillId="2" borderId="2" xfId="0" applyNumberFormat="1" applyFont="1" applyFill="1" applyBorder="1" applyAlignment="1">
      <alignment horizontal="center"/>
    </xf>
    <xf numFmtId="176" fontId="2" fillId="2" borderId="3" xfId="0" applyNumberFormat="1" applyFont="1" applyFill="1" applyBorder="1" applyAlignment="1">
      <alignment horizontal="center"/>
    </xf>
    <xf numFmtId="176" fontId="2" fillId="2" borderId="5" xfId="0" applyNumberFormat="1" applyFont="1" applyFill="1" applyBorder="1" applyAlignment="1">
      <alignment horizontal="center"/>
    </xf>
    <xf numFmtId="176" fontId="2" fillId="2" borderId="6" xfId="0" applyNumberFormat="1" applyFont="1" applyFill="1" applyBorder="1" applyAlignment="1">
      <alignment horizontal="center"/>
    </xf>
    <xf numFmtId="176" fontId="2" fillId="2" borderId="7" xfId="0" applyNumberFormat="1" applyFont="1" applyFill="1" applyBorder="1" applyAlignment="1">
      <alignment horizontal="center"/>
    </xf>
    <xf numFmtId="49" fontId="11" fillId="5" borderId="20" xfId="0" applyNumberFormat="1" applyFont="1" applyFill="1" applyBorder="1" applyAlignment="1">
      <alignment horizontal="center" vertical="center"/>
    </xf>
    <xf numFmtId="0" fontId="11" fillId="5" borderId="20" xfId="0" applyNumberFormat="1" applyFont="1" applyFill="1" applyBorder="1" applyAlignment="1">
      <alignment horizontal="center" vertical="center"/>
    </xf>
    <xf numFmtId="49" fontId="11" fillId="5" borderId="21" xfId="0" applyNumberFormat="1" applyFont="1" applyFill="1" applyBorder="1" applyAlignment="1">
      <alignment horizontal="center" vertical="center"/>
    </xf>
    <xf numFmtId="0" fontId="11" fillId="5" borderId="22" xfId="0" applyNumberFormat="1" applyFont="1" applyFill="1" applyBorder="1" applyAlignment="1">
      <alignment horizontal="center" vertical="center"/>
    </xf>
    <xf numFmtId="0" fontId="8" fillId="5" borderId="33" xfId="0" applyNumberFormat="1" applyFont="1" applyFill="1" applyBorder="1" applyAlignment="1">
      <alignment horizontal="center" vertical="center" wrapText="1"/>
    </xf>
    <xf numFmtId="49" fontId="5" fillId="4" borderId="50" xfId="0" applyNumberFormat="1" applyFont="1" applyFill="1" applyBorder="1" applyAlignment="1">
      <alignment horizontal="center" vertical="center" wrapText="1"/>
    </xf>
    <xf numFmtId="49" fontId="5" fillId="4" borderId="51" xfId="0" applyNumberFormat="1" applyFont="1" applyFill="1" applyBorder="1" applyAlignment="1">
      <alignment horizontal="center" vertical="center" wrapText="1"/>
    </xf>
    <xf numFmtId="49" fontId="5" fillId="4" borderId="52" xfId="0" applyNumberFormat="1" applyFont="1" applyFill="1" applyBorder="1" applyAlignment="1">
      <alignment horizontal="center" vertical="center" wrapText="1"/>
    </xf>
    <xf numFmtId="0" fontId="11" fillId="5" borderId="1" xfId="0" applyNumberFormat="1" applyFont="1" applyFill="1" applyBorder="1" applyAlignment="1">
      <alignment horizontal="center" vertical="center"/>
    </xf>
    <xf numFmtId="0" fontId="11" fillId="5" borderId="5" xfId="0" applyNumberFormat="1" applyFont="1" applyFill="1" applyBorder="1" applyAlignment="1">
      <alignment horizontal="center" vertical="center"/>
    </xf>
    <xf numFmtId="0" fontId="11" fillId="5" borderId="9" xfId="0" applyNumberFormat="1" applyFont="1" applyFill="1" applyBorder="1" applyAlignment="1">
      <alignment horizontal="center" vertical="center"/>
    </xf>
    <xf numFmtId="49" fontId="11" fillId="5" borderId="31" xfId="0" applyNumberFormat="1" applyFont="1" applyFill="1" applyBorder="1" applyAlignment="1">
      <alignment horizontal="center" vertical="center"/>
    </xf>
    <xf numFmtId="49" fontId="11" fillId="5" borderId="48" xfId="0" applyNumberFormat="1" applyFont="1" applyFill="1" applyBorder="1" applyAlignment="1">
      <alignment horizontal="center" vertical="center"/>
    </xf>
    <xf numFmtId="49" fontId="11" fillId="5" borderId="49" xfId="0" applyNumberFormat="1" applyFont="1" applyFill="1" applyBorder="1" applyAlignment="1">
      <alignment horizontal="center" vertical="center"/>
    </xf>
  </cellXfs>
  <cellStyles count="2">
    <cellStyle name="통화 [0]" xfId="1" builtinId="7"/>
    <cellStyle name="표준" xfId="0" builtinId="0"/>
  </cellStyles>
  <dxfs count="1">
    <dxf>
      <font>
        <color rgb="FFFF0000"/>
      </font>
    </dxf>
  </dxfs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AAAAAA"/>
      <rgbColor rgb="FF92D050"/>
      <rgbColor rgb="FFFF0000"/>
      <rgbColor rgb="FFDEEAF6"/>
      <rgbColor rgb="FFC5DEB5"/>
      <rgbColor rgb="FFFFFFFF"/>
      <rgbColor rgb="FFFFFF00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BD5F0"/>
      <color rgb="FFE8909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 테마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000FF"/>
      </a:hlink>
      <a:folHlink>
        <a:srgbClr val="FF00FF"/>
      </a:folHlink>
    </a:clrScheme>
    <a:fontScheme name="Office 테마">
      <a:majorFont>
        <a:latin typeface="Apple SD 산돌고딕 Neo 볼드체"/>
        <a:ea typeface="Apple SD 산돌고딕 Neo 볼드체"/>
        <a:cs typeface="Apple SD 산돌고딕 Neo 볼드체"/>
      </a:majorFont>
      <a:minorFont>
        <a:latin typeface="Apple SD 산돌고딕 Neo 일반체"/>
        <a:ea typeface="Apple SD 산돌고딕 Neo 일반체"/>
        <a:cs typeface="Apple SD 산돌고딕 Neo 일반체"/>
      </a:minorFont>
    </a:fontScheme>
    <a:fmtScheme name="Office 테마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V41"/>
  <sheetViews>
    <sheetView showGridLines="0" tabSelected="1" topLeftCell="B25" zoomScale="85" zoomScaleNormal="85" workbookViewId="0">
      <selection activeCell="H11" sqref="H11"/>
    </sheetView>
  </sheetViews>
  <sheetFormatPr defaultColWidth="8.875" defaultRowHeight="16.5" customHeight="1"/>
  <cols>
    <col min="1" max="1" width="8.875" style="1" customWidth="1"/>
    <col min="2" max="2" width="6.375" style="1" customWidth="1"/>
    <col min="3" max="3" width="5.375" style="1" customWidth="1"/>
    <col min="4" max="4" width="5.125" style="1" customWidth="1"/>
    <col min="5" max="5" width="12.875" style="1" customWidth="1"/>
    <col min="6" max="6" width="63.125" style="1" customWidth="1"/>
    <col min="7" max="7" width="16.125" style="1" customWidth="1"/>
    <col min="8" max="8" width="15.625" style="1" customWidth="1"/>
    <col min="9" max="9" width="16.375" style="1" customWidth="1"/>
    <col min="10" max="10" width="30.375" style="1" customWidth="1"/>
    <col min="11" max="11" width="39.125" style="1" customWidth="1"/>
    <col min="12" max="12" width="20.125" style="1" customWidth="1"/>
    <col min="13" max="13" width="19.875" style="1" customWidth="1"/>
    <col min="14" max="256" width="8.875" style="1" customWidth="1"/>
  </cols>
  <sheetData>
    <row r="1" spans="1:14" ht="35.1" customHeight="1">
      <c r="A1" s="2"/>
      <c r="B1" s="99" t="s">
        <v>36</v>
      </c>
      <c r="C1" s="100"/>
      <c r="D1" s="100"/>
      <c r="E1" s="100"/>
      <c r="F1" s="100"/>
      <c r="G1" s="100"/>
      <c r="H1" s="100"/>
      <c r="I1" s="100"/>
      <c r="J1" s="100"/>
      <c r="K1" s="101"/>
      <c r="L1" s="38"/>
      <c r="M1" s="35"/>
      <c r="N1" s="40"/>
    </row>
    <row r="2" spans="1:14" ht="35.1" customHeight="1">
      <c r="A2" s="44"/>
      <c r="B2" s="102"/>
      <c r="C2" s="103"/>
      <c r="D2" s="103"/>
      <c r="E2" s="103"/>
      <c r="F2" s="103"/>
      <c r="G2" s="103"/>
      <c r="H2" s="103"/>
      <c r="I2" s="103"/>
      <c r="J2" s="103"/>
      <c r="K2" s="104"/>
      <c r="L2" s="39"/>
      <c r="M2" s="35"/>
      <c r="N2" s="40"/>
    </row>
    <row r="3" spans="1:14" ht="35.1" customHeight="1">
      <c r="A3" s="3"/>
      <c r="B3" s="4"/>
      <c r="C3" s="5"/>
      <c r="D3" s="5"/>
      <c r="E3" s="5"/>
      <c r="F3" s="5"/>
      <c r="G3" s="5"/>
      <c r="H3" s="5"/>
      <c r="I3" s="5"/>
      <c r="J3" s="5"/>
      <c r="K3" s="6" t="s">
        <v>0</v>
      </c>
      <c r="L3" s="7"/>
      <c r="M3" s="40"/>
      <c r="N3" s="40"/>
    </row>
    <row r="4" spans="1:14" ht="48" customHeight="1">
      <c r="A4" s="44"/>
      <c r="B4" s="23" t="s">
        <v>1</v>
      </c>
      <c r="C4" s="22" t="s">
        <v>2</v>
      </c>
      <c r="D4" s="8" t="s">
        <v>3</v>
      </c>
      <c r="E4" s="8" t="s">
        <v>4</v>
      </c>
      <c r="F4" s="9" t="s">
        <v>5</v>
      </c>
      <c r="G4" s="8" t="s">
        <v>6</v>
      </c>
      <c r="H4" s="8" t="s">
        <v>7</v>
      </c>
      <c r="I4" s="8" t="s">
        <v>8</v>
      </c>
      <c r="J4" s="10" t="s">
        <v>9</v>
      </c>
      <c r="K4" s="9" t="s">
        <v>10</v>
      </c>
      <c r="L4" s="39"/>
      <c r="M4" s="35"/>
      <c r="N4" s="40"/>
    </row>
    <row r="5" spans="1:14" ht="48" customHeight="1">
      <c r="A5" s="44"/>
      <c r="B5" s="51"/>
      <c r="C5" s="52"/>
      <c r="D5" s="53"/>
      <c r="E5" s="54" t="s">
        <v>29</v>
      </c>
      <c r="F5" s="21" t="s">
        <v>35</v>
      </c>
      <c r="G5" s="55">
        <v>1200000</v>
      </c>
      <c r="H5" s="55"/>
      <c r="I5" s="56">
        <v>1200000</v>
      </c>
      <c r="J5" s="25" t="s">
        <v>30</v>
      </c>
      <c r="K5" s="21"/>
      <c r="L5" s="39"/>
      <c r="M5" s="41"/>
      <c r="N5" s="40"/>
    </row>
    <row r="6" spans="1:14" ht="48" customHeight="1">
      <c r="A6" s="44"/>
      <c r="B6" s="51">
        <v>1</v>
      </c>
      <c r="C6" s="52">
        <v>5</v>
      </c>
      <c r="D6" s="53">
        <v>7</v>
      </c>
      <c r="E6" s="54" t="s">
        <v>40</v>
      </c>
      <c r="F6" s="70" t="s">
        <v>41</v>
      </c>
      <c r="G6" s="57"/>
      <c r="H6" s="73">
        <v>20000</v>
      </c>
      <c r="I6" s="56">
        <f>I5-H6</f>
        <v>1180000</v>
      </c>
      <c r="J6" s="21" t="s">
        <v>42</v>
      </c>
      <c r="K6" s="21" t="s">
        <v>43</v>
      </c>
      <c r="L6" s="39"/>
      <c r="M6" s="41"/>
      <c r="N6" s="40"/>
    </row>
    <row r="7" spans="1:14" ht="48" customHeight="1">
      <c r="A7" s="44"/>
      <c r="B7" s="58">
        <v>2</v>
      </c>
      <c r="C7" s="52">
        <v>5</v>
      </c>
      <c r="D7" s="53">
        <v>7</v>
      </c>
      <c r="E7" s="54" t="s">
        <v>44</v>
      </c>
      <c r="F7" s="83" t="s">
        <v>50</v>
      </c>
      <c r="G7" s="57"/>
      <c r="H7" s="84">
        <v>103500</v>
      </c>
      <c r="I7" s="56">
        <f t="shared" ref="I7:I27" si="0">I6-H7</f>
        <v>1076500</v>
      </c>
      <c r="J7" s="21" t="s">
        <v>49</v>
      </c>
      <c r="K7" s="21" t="s">
        <v>81</v>
      </c>
      <c r="L7" s="39"/>
      <c r="M7" s="41"/>
      <c r="N7" s="40"/>
    </row>
    <row r="8" spans="1:14" ht="48" customHeight="1">
      <c r="A8" s="44"/>
      <c r="B8" s="58">
        <v>3</v>
      </c>
      <c r="C8" s="52">
        <v>5</v>
      </c>
      <c r="D8" s="53">
        <v>7</v>
      </c>
      <c r="E8" s="54" t="s">
        <v>44</v>
      </c>
      <c r="F8" s="78" t="s">
        <v>51</v>
      </c>
      <c r="G8" s="59"/>
      <c r="H8" s="80">
        <v>6600</v>
      </c>
      <c r="I8" s="56">
        <f t="shared" si="0"/>
        <v>1069900</v>
      </c>
      <c r="J8" s="26" t="s">
        <v>49</v>
      </c>
      <c r="K8" s="21" t="s">
        <v>81</v>
      </c>
      <c r="L8" s="39"/>
      <c r="M8" s="35"/>
      <c r="N8" s="40"/>
    </row>
    <row r="9" spans="1:14" ht="48" customHeight="1">
      <c r="A9" s="44"/>
      <c r="B9" s="58">
        <v>4</v>
      </c>
      <c r="C9" s="52">
        <v>5</v>
      </c>
      <c r="D9" s="53">
        <v>7</v>
      </c>
      <c r="E9" s="54" t="s">
        <v>44</v>
      </c>
      <c r="F9" s="79" t="s">
        <v>47</v>
      </c>
      <c r="G9" s="57"/>
      <c r="H9" s="81">
        <v>4000</v>
      </c>
      <c r="I9" s="56">
        <f t="shared" si="0"/>
        <v>1065900</v>
      </c>
      <c r="J9" s="25" t="s">
        <v>46</v>
      </c>
      <c r="K9" s="21" t="s">
        <v>81</v>
      </c>
      <c r="L9" s="39"/>
      <c r="M9" s="35"/>
      <c r="N9" s="40"/>
    </row>
    <row r="10" spans="1:14" ht="48" customHeight="1">
      <c r="A10" s="44"/>
      <c r="B10" s="58">
        <v>5</v>
      </c>
      <c r="C10" s="52">
        <v>5</v>
      </c>
      <c r="D10" s="53">
        <v>7</v>
      </c>
      <c r="E10" s="54" t="s">
        <v>44</v>
      </c>
      <c r="F10" s="79" t="s">
        <v>52</v>
      </c>
      <c r="G10" s="57"/>
      <c r="H10" s="82">
        <v>7700</v>
      </c>
      <c r="I10" s="56">
        <f t="shared" si="0"/>
        <v>1058200</v>
      </c>
      <c r="J10" s="21" t="s">
        <v>45</v>
      </c>
      <c r="K10" s="21" t="s">
        <v>82</v>
      </c>
      <c r="L10" s="39"/>
      <c r="M10" s="35"/>
      <c r="N10" s="40"/>
    </row>
    <row r="11" spans="1:14" ht="48" customHeight="1">
      <c r="A11" s="44"/>
      <c r="B11" s="58">
        <v>6</v>
      </c>
      <c r="C11" s="52">
        <v>5</v>
      </c>
      <c r="D11" s="53">
        <v>7</v>
      </c>
      <c r="E11" s="54" t="s">
        <v>44</v>
      </c>
      <c r="F11" s="79" t="s">
        <v>53</v>
      </c>
      <c r="G11" s="57"/>
      <c r="H11" s="82">
        <v>3800</v>
      </c>
      <c r="I11" s="56">
        <f t="shared" si="0"/>
        <v>1054400</v>
      </c>
      <c r="J11" s="21" t="s">
        <v>48</v>
      </c>
      <c r="K11" s="21" t="s">
        <v>83</v>
      </c>
      <c r="L11" s="39"/>
      <c r="M11" s="35"/>
      <c r="N11" s="40"/>
    </row>
    <row r="12" spans="1:14" ht="48" customHeight="1">
      <c r="A12" s="44"/>
      <c r="B12" s="58">
        <v>7</v>
      </c>
      <c r="C12" s="52">
        <v>5</v>
      </c>
      <c r="D12" s="53">
        <v>7</v>
      </c>
      <c r="E12" s="54" t="s">
        <v>44</v>
      </c>
      <c r="F12" s="79" t="s">
        <v>54</v>
      </c>
      <c r="G12" s="57"/>
      <c r="H12" s="82">
        <v>8000</v>
      </c>
      <c r="I12" s="56">
        <f t="shared" si="0"/>
        <v>1046400</v>
      </c>
      <c r="J12" s="21" t="s">
        <v>45</v>
      </c>
      <c r="K12" s="21" t="s">
        <v>84</v>
      </c>
      <c r="L12" s="39"/>
      <c r="M12" s="35"/>
      <c r="N12" s="40"/>
    </row>
    <row r="13" spans="1:14" ht="48" customHeight="1">
      <c r="A13" s="44"/>
      <c r="B13" s="58">
        <v>8</v>
      </c>
      <c r="C13" s="52">
        <v>5</v>
      </c>
      <c r="D13" s="53">
        <v>11</v>
      </c>
      <c r="E13" s="54" t="s">
        <v>55</v>
      </c>
      <c r="F13" s="86" t="s">
        <v>56</v>
      </c>
      <c r="G13" s="57"/>
      <c r="H13" s="87">
        <v>9600</v>
      </c>
      <c r="I13" s="56">
        <f t="shared" si="0"/>
        <v>1036800</v>
      </c>
      <c r="J13" s="21" t="s">
        <v>65</v>
      </c>
      <c r="K13" s="25" t="s">
        <v>66</v>
      </c>
      <c r="L13" s="39"/>
      <c r="M13" s="35"/>
      <c r="N13" s="40"/>
    </row>
    <row r="14" spans="1:14" ht="48" customHeight="1">
      <c r="A14" s="44"/>
      <c r="B14" s="58">
        <v>9</v>
      </c>
      <c r="C14" s="52">
        <v>5</v>
      </c>
      <c r="D14" s="53">
        <v>12</v>
      </c>
      <c r="E14" s="54" t="s">
        <v>55</v>
      </c>
      <c r="F14" s="86" t="s">
        <v>57</v>
      </c>
      <c r="G14" s="57"/>
      <c r="H14" s="87">
        <v>11200</v>
      </c>
      <c r="I14" s="56">
        <f t="shared" si="0"/>
        <v>1025600</v>
      </c>
      <c r="J14" s="21" t="s">
        <v>65</v>
      </c>
      <c r="K14" s="25" t="s">
        <v>66</v>
      </c>
      <c r="L14" s="39"/>
      <c r="M14" s="35"/>
      <c r="N14" s="40"/>
    </row>
    <row r="15" spans="1:14" ht="48" customHeight="1">
      <c r="A15" s="44"/>
      <c r="B15" s="58">
        <v>10</v>
      </c>
      <c r="C15" s="52">
        <v>5</v>
      </c>
      <c r="D15" s="53">
        <v>14</v>
      </c>
      <c r="E15" s="54" t="s">
        <v>58</v>
      </c>
      <c r="F15" s="88" t="s">
        <v>59</v>
      </c>
      <c r="G15" s="57"/>
      <c r="H15" s="89">
        <v>100000</v>
      </c>
      <c r="I15" s="56">
        <f t="shared" si="0"/>
        <v>925600</v>
      </c>
      <c r="J15" s="21" t="s">
        <v>65</v>
      </c>
      <c r="K15" s="25" t="s">
        <v>85</v>
      </c>
      <c r="L15" s="39"/>
      <c r="M15" s="35"/>
      <c r="N15" s="60" t="s">
        <v>32</v>
      </c>
    </row>
    <row r="16" spans="1:14" ht="48" customHeight="1">
      <c r="A16" s="44"/>
      <c r="B16" s="58">
        <v>11</v>
      </c>
      <c r="C16" s="52">
        <v>5</v>
      </c>
      <c r="D16" s="53">
        <v>14</v>
      </c>
      <c r="E16" s="54" t="s">
        <v>55</v>
      </c>
      <c r="F16" s="86" t="s">
        <v>60</v>
      </c>
      <c r="G16" s="57"/>
      <c r="H16" s="87">
        <v>24700</v>
      </c>
      <c r="I16" s="56">
        <f t="shared" si="0"/>
        <v>900900</v>
      </c>
      <c r="J16" s="21" t="s">
        <v>65</v>
      </c>
      <c r="K16" s="25" t="s">
        <v>86</v>
      </c>
      <c r="L16" s="39"/>
      <c r="M16" s="35"/>
      <c r="N16" s="40"/>
    </row>
    <row r="17" spans="1:14" ht="48" customHeight="1">
      <c r="A17" s="44"/>
      <c r="B17" s="58">
        <v>12</v>
      </c>
      <c r="C17" s="52">
        <v>5</v>
      </c>
      <c r="D17" s="53">
        <v>14</v>
      </c>
      <c r="E17" s="54" t="s">
        <v>58</v>
      </c>
      <c r="F17" s="85" t="s">
        <v>61</v>
      </c>
      <c r="G17" s="57"/>
      <c r="H17" s="73">
        <v>3600</v>
      </c>
      <c r="I17" s="56">
        <f t="shared" si="0"/>
        <v>897300</v>
      </c>
      <c r="J17" s="21" t="s">
        <v>65</v>
      </c>
      <c r="K17" s="25" t="s">
        <v>64</v>
      </c>
      <c r="L17" s="39"/>
      <c r="M17" s="35"/>
      <c r="N17" s="40"/>
    </row>
    <row r="18" spans="1:14" ht="48" customHeight="1">
      <c r="A18" s="44"/>
      <c r="B18" s="58">
        <v>13</v>
      </c>
      <c r="C18" s="52">
        <v>5</v>
      </c>
      <c r="D18" s="53">
        <v>14</v>
      </c>
      <c r="E18" s="54" t="s">
        <v>58</v>
      </c>
      <c r="F18" s="85" t="s">
        <v>62</v>
      </c>
      <c r="G18" s="57"/>
      <c r="H18" s="73">
        <v>3600</v>
      </c>
      <c r="I18" s="56">
        <f t="shared" si="0"/>
        <v>893700</v>
      </c>
      <c r="J18" s="21" t="s">
        <v>65</v>
      </c>
      <c r="K18" s="25" t="s">
        <v>64</v>
      </c>
      <c r="L18" s="39"/>
      <c r="M18" s="35"/>
      <c r="N18" s="40"/>
    </row>
    <row r="19" spans="1:14" ht="48" customHeight="1">
      <c r="A19" s="44"/>
      <c r="B19" s="58">
        <v>14</v>
      </c>
      <c r="C19" s="52">
        <v>5</v>
      </c>
      <c r="D19" s="53">
        <v>14</v>
      </c>
      <c r="E19" s="54" t="s">
        <v>58</v>
      </c>
      <c r="F19" s="85" t="s">
        <v>63</v>
      </c>
      <c r="G19" s="57"/>
      <c r="H19" s="73">
        <v>3600</v>
      </c>
      <c r="I19" s="56">
        <f t="shared" si="0"/>
        <v>890100</v>
      </c>
      <c r="J19" s="21" t="s">
        <v>65</v>
      </c>
      <c r="K19" s="25" t="s">
        <v>64</v>
      </c>
      <c r="L19" s="39"/>
      <c r="M19" s="35"/>
      <c r="N19" s="40"/>
    </row>
    <row r="20" spans="1:14" ht="48" customHeight="1">
      <c r="A20" s="44"/>
      <c r="B20" s="58">
        <v>15</v>
      </c>
      <c r="C20" s="52">
        <v>5</v>
      </c>
      <c r="D20" s="53">
        <v>14</v>
      </c>
      <c r="E20" s="54" t="s">
        <v>72</v>
      </c>
      <c r="F20" s="83" t="s">
        <v>76</v>
      </c>
      <c r="G20" s="57"/>
      <c r="H20" s="84">
        <v>34000</v>
      </c>
      <c r="I20" s="56">
        <f t="shared" si="0"/>
        <v>856100</v>
      </c>
      <c r="J20" s="21" t="s">
        <v>46</v>
      </c>
      <c r="K20" s="25"/>
      <c r="L20" s="39"/>
      <c r="M20" s="35"/>
      <c r="N20" s="40"/>
    </row>
    <row r="21" spans="1:14" ht="48" customHeight="1">
      <c r="A21" s="44"/>
      <c r="B21" s="58">
        <v>16</v>
      </c>
      <c r="C21" s="52">
        <v>5</v>
      </c>
      <c r="D21" s="53">
        <v>16</v>
      </c>
      <c r="E21" s="54" t="s">
        <v>67</v>
      </c>
      <c r="F21" s="86" t="s">
        <v>68</v>
      </c>
      <c r="G21" s="57"/>
      <c r="H21" s="87">
        <v>10500</v>
      </c>
      <c r="I21" s="56">
        <f t="shared" si="0"/>
        <v>845600</v>
      </c>
      <c r="J21" s="21" t="s">
        <v>46</v>
      </c>
      <c r="K21" s="25" t="s">
        <v>69</v>
      </c>
      <c r="L21" s="39"/>
      <c r="M21" s="35"/>
      <c r="N21" s="40"/>
    </row>
    <row r="22" spans="1:14" ht="48" customHeight="1">
      <c r="A22" s="44"/>
      <c r="B22" s="58">
        <v>17</v>
      </c>
      <c r="C22" s="52">
        <v>5</v>
      </c>
      <c r="D22" s="53">
        <v>16</v>
      </c>
      <c r="E22" s="54" t="s">
        <v>67</v>
      </c>
      <c r="F22" s="86" t="s">
        <v>70</v>
      </c>
      <c r="G22" s="57"/>
      <c r="H22" s="87">
        <v>22000</v>
      </c>
      <c r="I22" s="56">
        <f t="shared" si="0"/>
        <v>823600</v>
      </c>
      <c r="J22" s="21" t="s">
        <v>46</v>
      </c>
      <c r="K22" s="25" t="s">
        <v>71</v>
      </c>
      <c r="L22" s="39"/>
      <c r="M22" s="35"/>
      <c r="N22" s="40"/>
    </row>
    <row r="23" spans="1:14" ht="48" customHeight="1">
      <c r="A23" s="44"/>
      <c r="B23" s="58">
        <v>18</v>
      </c>
      <c r="C23" s="52">
        <v>5</v>
      </c>
      <c r="D23" s="53">
        <v>21</v>
      </c>
      <c r="E23" s="54" t="s">
        <v>72</v>
      </c>
      <c r="F23" s="83" t="s">
        <v>91</v>
      </c>
      <c r="G23" s="57"/>
      <c r="H23" s="84">
        <v>5600</v>
      </c>
      <c r="I23" s="56">
        <f t="shared" si="0"/>
        <v>818000</v>
      </c>
      <c r="J23" s="21" t="s">
        <v>46</v>
      </c>
      <c r="K23" s="25"/>
      <c r="L23" s="39"/>
      <c r="M23" s="35"/>
      <c r="N23" s="40"/>
    </row>
    <row r="24" spans="1:14" ht="48" customHeight="1">
      <c r="A24" s="44"/>
      <c r="B24" s="58">
        <v>19</v>
      </c>
      <c r="C24" s="52">
        <v>5</v>
      </c>
      <c r="D24" s="53">
        <v>21</v>
      </c>
      <c r="E24" s="54" t="s">
        <v>72</v>
      </c>
      <c r="F24" s="90" t="s">
        <v>73</v>
      </c>
      <c r="G24" s="57"/>
      <c r="H24" s="91">
        <v>136500</v>
      </c>
      <c r="I24" s="56">
        <f t="shared" si="0"/>
        <v>681500</v>
      </c>
      <c r="J24" s="21" t="s">
        <v>46</v>
      </c>
      <c r="K24" s="25" t="s">
        <v>89</v>
      </c>
      <c r="L24" s="39"/>
      <c r="M24" s="35"/>
      <c r="N24" s="40"/>
    </row>
    <row r="25" spans="1:14" ht="48" customHeight="1">
      <c r="A25" s="44"/>
      <c r="B25" s="58">
        <v>20</v>
      </c>
      <c r="C25" s="52">
        <v>5</v>
      </c>
      <c r="D25" s="53">
        <v>21</v>
      </c>
      <c r="E25" s="54" t="s">
        <v>72</v>
      </c>
      <c r="F25" s="92" t="s">
        <v>74</v>
      </c>
      <c r="G25" s="57"/>
      <c r="H25" s="93">
        <v>162400</v>
      </c>
      <c r="I25" s="56">
        <f t="shared" si="0"/>
        <v>519100</v>
      </c>
      <c r="J25" s="21" t="s">
        <v>46</v>
      </c>
      <c r="K25" s="25" t="s">
        <v>88</v>
      </c>
      <c r="L25" s="39"/>
      <c r="M25" s="35"/>
      <c r="N25" s="40"/>
    </row>
    <row r="26" spans="1:14" ht="48" customHeight="1">
      <c r="A26" s="44"/>
      <c r="B26" s="58">
        <v>21</v>
      </c>
      <c r="C26" s="52">
        <v>5</v>
      </c>
      <c r="D26" s="53">
        <v>21</v>
      </c>
      <c r="E26" s="54" t="s">
        <v>72</v>
      </c>
      <c r="F26" s="90" t="s">
        <v>75</v>
      </c>
      <c r="G26" s="57"/>
      <c r="H26" s="91">
        <v>53100</v>
      </c>
      <c r="I26" s="56">
        <f t="shared" si="0"/>
        <v>466000</v>
      </c>
      <c r="J26" s="21" t="s">
        <v>46</v>
      </c>
      <c r="K26" s="25" t="s">
        <v>87</v>
      </c>
      <c r="L26" s="39"/>
      <c r="M26" s="35"/>
      <c r="N26" s="40"/>
    </row>
    <row r="27" spans="1:14" ht="48" customHeight="1">
      <c r="A27" s="44"/>
      <c r="B27" s="58">
        <v>22</v>
      </c>
      <c r="C27" s="52">
        <v>5</v>
      </c>
      <c r="D27" s="53">
        <v>22</v>
      </c>
      <c r="E27" s="54" t="s">
        <v>78</v>
      </c>
      <c r="F27" s="94" t="s">
        <v>79</v>
      </c>
      <c r="G27" s="57"/>
      <c r="H27" s="95">
        <v>149420</v>
      </c>
      <c r="I27" s="56">
        <f t="shared" si="0"/>
        <v>316580</v>
      </c>
      <c r="J27" s="21" t="s">
        <v>46</v>
      </c>
      <c r="K27" s="25" t="s">
        <v>80</v>
      </c>
      <c r="L27" s="39"/>
      <c r="M27" s="35"/>
      <c r="N27" s="40"/>
    </row>
    <row r="28" spans="1:14" ht="48" customHeight="1">
      <c r="A28" s="44"/>
      <c r="B28" s="58">
        <v>23</v>
      </c>
      <c r="C28" s="52">
        <v>5</v>
      </c>
      <c r="D28" s="53">
        <v>28</v>
      </c>
      <c r="E28" s="54" t="s">
        <v>90</v>
      </c>
      <c r="F28" s="83" t="s">
        <v>92</v>
      </c>
      <c r="G28" s="57"/>
      <c r="H28" s="84">
        <v>53000</v>
      </c>
      <c r="I28" s="56">
        <f>I27-H28</f>
        <v>263580</v>
      </c>
      <c r="J28" s="21" t="s">
        <v>95</v>
      </c>
      <c r="K28" s="25"/>
      <c r="L28" s="39"/>
      <c r="M28" s="35"/>
      <c r="N28" s="40"/>
    </row>
    <row r="29" spans="1:14" ht="48" customHeight="1" thickBot="1">
      <c r="A29" s="44"/>
      <c r="B29" s="58">
        <v>24</v>
      </c>
      <c r="C29" s="52">
        <v>5</v>
      </c>
      <c r="D29" s="53">
        <v>28</v>
      </c>
      <c r="E29" s="54" t="s">
        <v>93</v>
      </c>
      <c r="F29" s="86" t="s">
        <v>94</v>
      </c>
      <c r="G29" s="57"/>
      <c r="H29" s="87">
        <v>10000</v>
      </c>
      <c r="I29" s="56">
        <f>I28-H29</f>
        <v>253580</v>
      </c>
      <c r="J29" s="21" t="s">
        <v>96</v>
      </c>
      <c r="K29" s="25"/>
      <c r="L29" s="39"/>
      <c r="M29" s="35"/>
      <c r="N29" s="40"/>
    </row>
    <row r="30" spans="1:14" ht="39.950000000000003" customHeight="1" thickBot="1">
      <c r="A30" s="45"/>
      <c r="B30" s="110" t="s">
        <v>31</v>
      </c>
      <c r="C30" s="111"/>
      <c r="D30" s="111"/>
      <c r="E30" s="111"/>
      <c r="F30" s="112"/>
      <c r="G30" s="32">
        <f>SUM(G5:G29)</f>
        <v>1200000</v>
      </c>
      <c r="H30" s="33">
        <f>SUM(H5:H29)</f>
        <v>946420</v>
      </c>
      <c r="I30" s="34">
        <f>G30-H30</f>
        <v>253580</v>
      </c>
      <c r="J30" s="109"/>
      <c r="K30" s="109"/>
      <c r="L30" s="43"/>
      <c r="M30" s="35"/>
      <c r="N30" s="40"/>
    </row>
    <row r="31" spans="1:14" ht="17.25" customHeight="1" thickBot="1">
      <c r="A31" s="46"/>
      <c r="B31" s="47"/>
      <c r="C31" s="47"/>
      <c r="D31" s="47"/>
      <c r="E31" s="47"/>
      <c r="F31" s="50"/>
      <c r="G31" s="49"/>
      <c r="H31" s="49"/>
      <c r="I31" s="49"/>
      <c r="J31" s="48"/>
      <c r="K31" s="48"/>
      <c r="L31" s="42"/>
      <c r="M31" s="42"/>
      <c r="N31" s="40"/>
    </row>
    <row r="32" spans="1:14" ht="30" customHeight="1" thickBot="1">
      <c r="A32" s="35"/>
      <c r="B32" s="37"/>
      <c r="C32" s="37"/>
      <c r="D32" s="37"/>
      <c r="E32" s="37"/>
      <c r="F32" s="36"/>
      <c r="G32" s="11" t="s">
        <v>14</v>
      </c>
      <c r="H32" s="12" t="s">
        <v>4</v>
      </c>
      <c r="I32" s="12" t="s">
        <v>15</v>
      </c>
      <c r="J32" s="13" t="s">
        <v>16</v>
      </c>
      <c r="K32" s="14" t="s">
        <v>17</v>
      </c>
      <c r="L32" s="24" t="s">
        <v>18</v>
      </c>
      <c r="M32" s="24" t="s">
        <v>8</v>
      </c>
    </row>
    <row r="33" spans="1:14" ht="30" customHeight="1">
      <c r="A33" s="35"/>
      <c r="B33" s="37"/>
      <c r="C33" s="37"/>
      <c r="D33" s="37"/>
      <c r="E33" s="37"/>
      <c r="F33" s="36"/>
      <c r="G33" s="113" t="s">
        <v>77</v>
      </c>
      <c r="H33" s="105" t="s">
        <v>12</v>
      </c>
      <c r="I33" s="15" t="s">
        <v>20</v>
      </c>
      <c r="J33" s="31" t="s">
        <v>21</v>
      </c>
      <c r="K33" s="16">
        <v>200000</v>
      </c>
      <c r="L33" s="17">
        <f>H8+H9+H10+H11+H12+H25</f>
        <v>192500</v>
      </c>
      <c r="M33" s="18">
        <f t="shared" ref="M33:M41" si="1">K33-L33</f>
        <v>7500</v>
      </c>
    </row>
    <row r="34" spans="1:14" ht="30" customHeight="1">
      <c r="A34" s="35"/>
      <c r="B34" s="37"/>
      <c r="C34" s="37"/>
      <c r="D34" s="37"/>
      <c r="E34" s="37"/>
      <c r="F34" s="36"/>
      <c r="G34" s="114"/>
      <c r="H34" s="105"/>
      <c r="I34" s="116" t="s">
        <v>22</v>
      </c>
      <c r="J34" s="76" t="s">
        <v>38</v>
      </c>
      <c r="K34" s="16">
        <v>200000</v>
      </c>
      <c r="L34" s="17"/>
      <c r="M34" s="18">
        <f t="shared" si="1"/>
        <v>200000</v>
      </c>
    </row>
    <row r="35" spans="1:14" ht="44.25" customHeight="1">
      <c r="A35" s="35"/>
      <c r="B35" s="37"/>
      <c r="C35" s="37"/>
      <c r="D35" s="37"/>
      <c r="E35" s="37"/>
      <c r="F35" s="36"/>
      <c r="G35" s="114"/>
      <c r="H35" s="105"/>
      <c r="I35" s="117"/>
      <c r="J35" s="77" t="s">
        <v>39</v>
      </c>
      <c r="K35" s="16">
        <v>200000</v>
      </c>
      <c r="L35" s="17">
        <f>H24+H26</f>
        <v>189600</v>
      </c>
      <c r="M35" s="18">
        <f t="shared" si="1"/>
        <v>10400</v>
      </c>
    </row>
    <row r="36" spans="1:14" ht="30" customHeight="1">
      <c r="A36" s="35"/>
      <c r="B36" s="37"/>
      <c r="C36" s="37"/>
      <c r="D36" s="37"/>
      <c r="E36" s="37"/>
      <c r="F36" s="36"/>
      <c r="G36" s="114"/>
      <c r="H36" s="106"/>
      <c r="I36" s="118"/>
      <c r="J36" s="27" t="s">
        <v>23</v>
      </c>
      <c r="K36" s="16">
        <v>200000</v>
      </c>
      <c r="L36" s="17">
        <f>H7+H23+H20+H28</f>
        <v>196100</v>
      </c>
      <c r="M36" s="18">
        <f>K36-L36</f>
        <v>3900</v>
      </c>
    </row>
    <row r="37" spans="1:14" ht="30" customHeight="1">
      <c r="A37" s="35"/>
      <c r="B37" s="37"/>
      <c r="C37" s="37"/>
      <c r="D37" s="37"/>
      <c r="E37" s="37"/>
      <c r="F37" s="36"/>
      <c r="G37" s="114"/>
      <c r="H37" s="107" t="s">
        <v>11</v>
      </c>
      <c r="I37" s="15" t="s">
        <v>22</v>
      </c>
      <c r="J37" s="28" t="s">
        <v>24</v>
      </c>
      <c r="K37" s="16">
        <v>100000</v>
      </c>
      <c r="L37" s="75">
        <f>H15</f>
        <v>100000</v>
      </c>
      <c r="M37" s="18">
        <f>K37-L37</f>
        <v>0</v>
      </c>
    </row>
    <row r="38" spans="1:14" ht="30" customHeight="1">
      <c r="A38" s="35"/>
      <c r="B38" s="37"/>
      <c r="C38" s="37"/>
      <c r="D38" s="37"/>
      <c r="E38" s="37"/>
      <c r="F38" s="36"/>
      <c r="G38" s="114"/>
      <c r="H38" s="108"/>
      <c r="I38" s="15" t="s">
        <v>25</v>
      </c>
      <c r="J38" s="29" t="s">
        <v>26</v>
      </c>
      <c r="K38" s="16">
        <v>50000</v>
      </c>
      <c r="L38" s="17">
        <f>H6+H17+H18+H19</f>
        <v>30800</v>
      </c>
      <c r="M38" s="18">
        <f t="shared" si="1"/>
        <v>19200</v>
      </c>
    </row>
    <row r="39" spans="1:14" ht="39.950000000000003" customHeight="1">
      <c r="A39" s="35"/>
      <c r="B39" s="37"/>
      <c r="C39" s="37"/>
      <c r="D39" s="37"/>
      <c r="E39" s="37"/>
      <c r="F39" s="36"/>
      <c r="G39" s="114"/>
      <c r="H39" s="65" t="s">
        <v>13</v>
      </c>
      <c r="I39" s="65" t="s">
        <v>19</v>
      </c>
      <c r="J39" s="66" t="s">
        <v>27</v>
      </c>
      <c r="K39" s="67">
        <v>100000</v>
      </c>
      <c r="L39" s="68">
        <f>H13+H14+H16+H21+H22+H29</f>
        <v>88000</v>
      </c>
      <c r="M39" s="69">
        <f t="shared" si="1"/>
        <v>12000</v>
      </c>
      <c r="N39" s="30"/>
    </row>
    <row r="40" spans="1:14" ht="39.75" customHeight="1" thickBot="1">
      <c r="A40" s="35"/>
      <c r="B40" s="37"/>
      <c r="C40" s="37"/>
      <c r="D40" s="37"/>
      <c r="E40" s="37"/>
      <c r="F40" s="36"/>
      <c r="G40" s="115"/>
      <c r="H40" s="63" t="s">
        <v>34</v>
      </c>
      <c r="I40" s="64" t="s">
        <v>33</v>
      </c>
      <c r="J40" s="74" t="s">
        <v>37</v>
      </c>
      <c r="K40" s="61">
        <v>150000</v>
      </c>
      <c r="L40" s="71">
        <f>H27</f>
        <v>149420</v>
      </c>
      <c r="M40" s="62">
        <f t="shared" si="1"/>
        <v>580</v>
      </c>
      <c r="N40" s="30"/>
    </row>
    <row r="41" spans="1:14" ht="30" customHeight="1" thickBot="1">
      <c r="A41" s="35"/>
      <c r="B41" s="37"/>
      <c r="C41" s="37"/>
      <c r="D41" s="37"/>
      <c r="E41" s="37"/>
      <c r="F41" s="36"/>
      <c r="G41" s="96" t="s">
        <v>28</v>
      </c>
      <c r="H41" s="97"/>
      <c r="I41" s="97"/>
      <c r="J41" s="98"/>
      <c r="K41" s="19">
        <f>SUM(K33:K40)</f>
        <v>1200000</v>
      </c>
      <c r="L41" s="72">
        <f>SUM(L33:L40)</f>
        <v>946420</v>
      </c>
      <c r="M41" s="20">
        <f t="shared" si="1"/>
        <v>253580</v>
      </c>
    </row>
  </sheetData>
  <mergeCells count="8">
    <mergeCell ref="G41:J41"/>
    <mergeCell ref="B1:K2"/>
    <mergeCell ref="H33:H36"/>
    <mergeCell ref="H37:H38"/>
    <mergeCell ref="J30:K30"/>
    <mergeCell ref="B30:F30"/>
    <mergeCell ref="G33:G40"/>
    <mergeCell ref="I34:I36"/>
  </mergeCells>
  <phoneticPr fontId="12" type="noConversion"/>
  <conditionalFormatting sqref="B1:K3 G4:I4 I30 G5:H7 G9 H8 G10:H30">
    <cfRule type="cellIs" dxfId="0" priority="1" stopIfTrue="1" operator="lessThan">
      <formula>0</formula>
    </cfRule>
  </conditionalFormatting>
  <pageMargins left="0.7" right="0.7" top="0.75" bottom="0.75" header="0.3" footer="0.3"/>
  <pageSetup scale="31" orientation="portrait" r:id="rId1"/>
  <headerFooter>
    <oddFooter>&amp;C&amp;"Apple SD 산돌고딕 Neo 일반체,Regular"&amp;12&amp;K000000&amp;P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2017년 5월 현금출납기록부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1234</dc:creator>
  <cp:lastModifiedBy>1234</cp:lastModifiedBy>
  <cp:lastPrinted>2017-05-29T00:41:51Z</cp:lastPrinted>
  <dcterms:created xsi:type="dcterms:W3CDTF">2017-05-31T09:04:42Z</dcterms:created>
  <dcterms:modified xsi:type="dcterms:W3CDTF">2017-05-31T09:04:42Z</dcterms:modified>
</cp:coreProperties>
</file>