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1760"/>
  </bookViews>
  <sheets>
    <sheet name="2017년 4월 현금출납기록부" sheetId="1" r:id="rId1"/>
  </sheets>
  <calcPr calcId="145621"/>
</workbook>
</file>

<file path=xl/calcChain.xml><?xml version="1.0" encoding="utf-8"?>
<calcChain xmlns="http://schemas.openxmlformats.org/spreadsheetml/2006/main">
  <c r="L28" i="1" l="1"/>
  <c r="L29" i="1"/>
  <c r="L33" i="1"/>
  <c r="I21" i="1" l="1"/>
  <c r="I22" i="1" s="1"/>
  <c r="I23" i="1" s="1"/>
  <c r="I24" i="1" s="1"/>
  <c r="L32" i="1"/>
  <c r="M30" i="1" l="1"/>
  <c r="L30" i="1"/>
  <c r="L31" i="1" l="1"/>
  <c r="I7" i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6" i="1"/>
  <c r="M33" i="1" l="1"/>
  <c r="L34" i="1" l="1"/>
  <c r="K34" i="1" l="1"/>
  <c r="M34" i="1" s="1"/>
  <c r="G25" i="1" l="1"/>
  <c r="H25" i="1"/>
  <c r="M28" i="1" l="1"/>
  <c r="M32" i="1"/>
  <c r="M29" i="1"/>
  <c r="M31" i="1"/>
  <c r="I25" i="1" l="1"/>
</calcChain>
</file>

<file path=xl/sharedStrings.xml><?xml version="1.0" encoding="utf-8"?>
<sst xmlns="http://schemas.openxmlformats.org/spreadsheetml/2006/main" count="118" uniqueCount="92">
  <si>
    <t xml:space="preserve">기록자  :  이효진  </t>
  </si>
  <si>
    <t>증빙
번호</t>
  </si>
  <si>
    <t>월</t>
  </si>
  <si>
    <t>일</t>
  </si>
  <si>
    <t>구분</t>
  </si>
  <si>
    <t>내역 (구매 장소 - 사용내역)</t>
  </si>
  <si>
    <t>수입</t>
  </si>
  <si>
    <t>지출</t>
  </si>
  <si>
    <t>잔액</t>
  </si>
  <si>
    <t>구분
(현금/카드/이체)</t>
  </si>
  <si>
    <t>비고</t>
  </si>
  <si>
    <t>운영비</t>
  </si>
  <si>
    <t>사업비</t>
  </si>
  <si>
    <t>활동비</t>
  </si>
  <si>
    <t xml:space="preserve">월 </t>
  </si>
  <si>
    <t>담당부서</t>
  </si>
  <si>
    <t xml:space="preserve">항목 </t>
  </si>
  <si>
    <t>금액</t>
  </si>
  <si>
    <t>집행</t>
  </si>
  <si>
    <t>청년부</t>
  </si>
  <si>
    <t>양육부 (패밀리)</t>
  </si>
  <si>
    <t>성경공부 및 친교지원</t>
  </si>
  <si>
    <t>임원단</t>
  </si>
  <si>
    <t>청년부 식비</t>
  </si>
  <si>
    <t>임원단 회의비</t>
  </si>
  <si>
    <t>새신자팀</t>
  </si>
  <si>
    <t>새신자 선물 및 회의</t>
  </si>
  <si>
    <t>사업계획비
(심방, 사업계획 등)</t>
  </si>
  <si>
    <t>소  계</t>
  </si>
  <si>
    <t>입금</t>
    <phoneticPr fontId="12" type="noConversion"/>
  </si>
  <si>
    <t>계좌이체</t>
    <phoneticPr fontId="12" type="noConversion"/>
  </si>
  <si>
    <t>합  계</t>
    <phoneticPr fontId="12" type="noConversion"/>
  </si>
  <si>
    <t xml:space="preserve"> </t>
    <phoneticPr fontId="12" type="noConversion"/>
  </si>
  <si>
    <t>청년부</t>
    <phoneticPr fontId="12" type="noConversion"/>
  </si>
  <si>
    <t>예비비</t>
    <phoneticPr fontId="12" type="noConversion"/>
  </si>
  <si>
    <t xml:space="preserve">    2017년 포이에마 청년부 4월 현금출납 기록부</t>
    <phoneticPr fontId="12" type="noConversion"/>
  </si>
  <si>
    <t>4월 예산 입금 (1월 통장개설시 사비 100원 포함)</t>
    <phoneticPr fontId="12" type="noConversion"/>
  </si>
  <si>
    <t>4월예산 : 800,000원 
통장개설시 사비입금 : 100원</t>
    <phoneticPr fontId="12" type="noConversion"/>
  </si>
  <si>
    <t>운영비</t>
    <phoneticPr fontId="12" type="noConversion"/>
  </si>
  <si>
    <t>새신자 선물 및 회의 1
(빵굽는사능마을 - 케이크 1개)</t>
    <phoneticPr fontId="12" type="noConversion"/>
  </si>
  <si>
    <t>카드</t>
    <phoneticPr fontId="12" type="noConversion"/>
  </si>
  <si>
    <t>4월생일자 파티</t>
    <phoneticPr fontId="12" type="noConversion"/>
  </si>
  <si>
    <t>활동비</t>
    <phoneticPr fontId="12" type="noConversion"/>
  </si>
  <si>
    <t>사업계획비 1
(화도 톨게이트 - 차량 톨게이트비)</t>
    <phoneticPr fontId="12" type="noConversion"/>
  </si>
  <si>
    <t>현금</t>
    <phoneticPr fontId="12" type="noConversion"/>
  </si>
  <si>
    <t xml:space="preserve">여름수련회답사 </t>
    <phoneticPr fontId="12" type="noConversion"/>
  </si>
  <si>
    <t>4월</t>
    <phoneticPr fontId="12" type="noConversion"/>
  </si>
  <si>
    <t>사업계획비 2
(대성주유소 - 차량 주유비)</t>
    <phoneticPr fontId="12" type="noConversion"/>
  </si>
  <si>
    <t>지출</t>
    <phoneticPr fontId="12" type="noConversion"/>
  </si>
  <si>
    <t>통장개설시 사비 100원 이체</t>
    <phoneticPr fontId="12" type="noConversion"/>
  </si>
  <si>
    <t>계좌이체</t>
    <phoneticPr fontId="12" type="noConversion"/>
  </si>
  <si>
    <t>이효진 청년 계좌로 이체</t>
    <phoneticPr fontId="12" type="noConversion"/>
  </si>
  <si>
    <t>성경퀴즈대회</t>
    <phoneticPr fontId="12" type="noConversion"/>
  </si>
  <si>
    <t>목사님 심방비</t>
    <phoneticPr fontId="12" type="noConversion"/>
  </si>
  <si>
    <t>활동비</t>
    <phoneticPr fontId="12" type="noConversion"/>
  </si>
  <si>
    <t>카드</t>
    <phoneticPr fontId="12" type="noConversion"/>
  </si>
  <si>
    <t>사업비</t>
    <phoneticPr fontId="12" type="noConversion"/>
  </si>
  <si>
    <t>청년부 식비 1
(세븐일레븐 - 음료 2병, 쓰레기봉투 10매, 젤리1개)</t>
    <phoneticPr fontId="12" type="noConversion"/>
  </si>
  <si>
    <t>활동비</t>
    <phoneticPr fontId="12" type="noConversion"/>
  </si>
  <si>
    <t>카드</t>
    <phoneticPr fontId="12" type="noConversion"/>
  </si>
  <si>
    <t>목사님 심방비</t>
    <phoneticPr fontId="12" type="noConversion"/>
  </si>
  <si>
    <t>임원단 회의비 1
(소리마을 - 정식 4, 버섯불고기, 음료2잔)</t>
    <phoneticPr fontId="12" type="noConversion"/>
  </si>
  <si>
    <t>임원단 회의비 2
(일피노 - 음료 4잔)</t>
    <phoneticPr fontId="12" type="noConversion"/>
  </si>
  <si>
    <t>운영비</t>
    <phoneticPr fontId="12" type="noConversion"/>
  </si>
  <si>
    <t>사업계획비 3
(스타벅스 - 음료 2잔)</t>
    <phoneticPr fontId="12" type="noConversion"/>
  </si>
  <si>
    <t xml:space="preserve">사업계획비 4
(스타벅스 - 음료 2잔) </t>
    <phoneticPr fontId="12" type="noConversion"/>
  </si>
  <si>
    <t>활동비</t>
    <phoneticPr fontId="12" type="noConversion"/>
  </si>
  <si>
    <t>사업계획비 5
(스타벅스 - 음료 2잔)</t>
    <phoneticPr fontId="12" type="noConversion"/>
  </si>
  <si>
    <t>카드</t>
    <phoneticPr fontId="12" type="noConversion"/>
  </si>
  <si>
    <t>사업비</t>
    <phoneticPr fontId="12" type="noConversion"/>
  </si>
  <si>
    <t xml:space="preserve">성경공부 및 친교지원 1
(피자나라치킨공주 - 치킨4박스, 피자 4박스) </t>
    <phoneticPr fontId="12" type="noConversion"/>
  </si>
  <si>
    <t>성경공부 및 친교지원 2
(세븐일레븐 - 과자 4봉지, 물 2병)</t>
    <phoneticPr fontId="12" type="noConversion"/>
  </si>
  <si>
    <t>카드</t>
    <phoneticPr fontId="12" type="noConversion"/>
  </si>
  <si>
    <t>카드</t>
    <phoneticPr fontId="12" type="noConversion"/>
  </si>
  <si>
    <t>4월 올림픽공원 벚꽃나들이 친목모임</t>
    <phoneticPr fontId="12" type="noConversion"/>
  </si>
  <si>
    <t>활동비</t>
    <phoneticPr fontId="12" type="noConversion"/>
  </si>
  <si>
    <t>사업계획비 5
(스타벅스 - 음료 2잔)</t>
    <phoneticPr fontId="12" type="noConversion"/>
  </si>
  <si>
    <t>카드</t>
    <phoneticPr fontId="12" type="noConversion"/>
  </si>
  <si>
    <t>활동비</t>
    <phoneticPr fontId="12" type="noConversion"/>
  </si>
  <si>
    <t>사업계획비 6
(스타벅스 - 음료 2잔)</t>
    <phoneticPr fontId="12" type="noConversion"/>
  </si>
  <si>
    <t>카드</t>
    <phoneticPr fontId="12" type="noConversion"/>
  </si>
  <si>
    <t>목사님 심방비</t>
    <phoneticPr fontId="12" type="noConversion"/>
  </si>
  <si>
    <t>목사님 심방비</t>
    <phoneticPr fontId="12" type="noConversion"/>
  </si>
  <si>
    <t>사업계획비 7
(스타벅스 - 음료 2잔)</t>
    <phoneticPr fontId="12" type="noConversion"/>
  </si>
  <si>
    <t>예비비</t>
    <phoneticPr fontId="12" type="noConversion"/>
  </si>
  <si>
    <t>카드</t>
    <phoneticPr fontId="12" type="noConversion"/>
  </si>
  <si>
    <t>성경퀴즈대회 후 단체회식</t>
    <phoneticPr fontId="12" type="noConversion"/>
  </si>
  <si>
    <t>사업비</t>
    <phoneticPr fontId="12" type="noConversion"/>
  </si>
  <si>
    <t>성경퀴즈대회
(알렉스키친 - 음식 9인분)</t>
    <phoneticPr fontId="12" type="noConversion"/>
  </si>
  <si>
    <t>청년부 식비 2
(알렉스키친 - 음식 10인분)</t>
    <phoneticPr fontId="12" type="noConversion"/>
  </si>
  <si>
    <t>성경공부 및 친교지원 3
(디초콜릿 - 음료 17잔)</t>
    <phoneticPr fontId="12" type="noConversion"/>
  </si>
  <si>
    <t>성경공부 및 친교지원 4
(대가 - 오락 2시간)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</si>
</sst>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176" formatCode="#,##0;#,##0"/>
    <numFmt numFmtId="177" formatCode="#,##0&quot; &quot;"/>
    <numFmt numFmtId="178" formatCode="&quot; ₩&quot;* #,##0&quot; &quot;;&quot;-₩&quot;* #,##0&quot; &quot;;&quot; ₩&quot;* &quot;- &quot;"/>
    <numFmt numFmtId="179" formatCode="_-[$₩-412]* #,##0_-;\-[$₩-412]* #,##0_-;_-[$₩-412]* &quot;-&quot;??_-;_-@_-"/>
  </numFmts>
  <fonts count="19">
    <font>
      <sz val="11"/>
      <color indexed="8"/>
      <name val="맑은 고딕"/>
    </font>
    <font>
      <sz val="14"/>
      <color indexed="8"/>
      <name val="맑은 고딕"/>
      <family val="3"/>
      <charset val="129"/>
    </font>
    <font>
      <b/>
      <sz val="32"/>
      <color indexed="8"/>
      <name val="HY헤드라인M"/>
      <family val="1"/>
      <charset val="129"/>
    </font>
    <font>
      <b/>
      <sz val="20"/>
      <color indexed="8"/>
      <name val="맑은 고딕"/>
      <family val="3"/>
      <charset val="129"/>
    </font>
    <font>
      <sz val="16"/>
      <color indexed="8"/>
      <name val="HY강B"/>
      <family val="1"/>
      <charset val="129"/>
    </font>
    <font>
      <b/>
      <sz val="14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한컴 윤고딕 240"/>
      <family val="1"/>
      <charset val="129"/>
    </font>
    <font>
      <b/>
      <sz val="12"/>
      <color indexed="8"/>
      <name val="맑은 고딕"/>
      <family val="3"/>
      <charset val="129"/>
    </font>
    <font>
      <b/>
      <sz val="14"/>
      <color indexed="11"/>
      <name val="맑은 고딕"/>
      <family val="3"/>
      <charset val="129"/>
    </font>
    <font>
      <b/>
      <sz val="14"/>
      <color indexed="8"/>
      <name val="함초롬바탕"/>
      <family val="1"/>
      <charset val="129"/>
    </font>
    <font>
      <sz val="12"/>
      <color indexed="8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b/>
      <sz val="15"/>
      <color indexed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BD5F0"/>
        <bgColor indexed="64"/>
      </patternFill>
    </fill>
    <fill>
      <patternFill patternType="solid">
        <fgColor theme="2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48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9"/>
      </left>
      <right style="medium">
        <color indexed="8"/>
      </right>
      <top style="thin">
        <color indexed="9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9"/>
      </left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9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medium">
        <color indexed="64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Protection="0">
      <alignment vertical="center"/>
    </xf>
    <xf numFmtId="42" fontId="18" fillId="0" borderId="0" applyFont="0" applyFill="0" applyBorder="0" applyAlignment="0" applyProtection="0">
      <alignment vertical="center"/>
    </xf>
  </cellStyleXfs>
  <cellXfs count="112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8" xfId="0" applyNumberFormat="1" applyFont="1" applyBorder="1" applyAlignment="1">
      <alignment vertical="center"/>
    </xf>
    <xf numFmtId="176" fontId="3" fillId="2" borderId="9" xfId="0" applyNumberFormat="1" applyFont="1" applyFill="1" applyBorder="1" applyAlignment="1">
      <alignment vertical="center"/>
    </xf>
    <xf numFmtId="176" fontId="3" fillId="2" borderId="10" xfId="0" applyNumberFormat="1" applyFont="1" applyFill="1" applyBorder="1" applyAlignment="1">
      <alignment vertical="center"/>
    </xf>
    <xf numFmtId="49" fontId="4" fillId="2" borderId="11" xfId="0" applyNumberFormat="1" applyFont="1" applyFill="1" applyBorder="1" applyAlignment="1">
      <alignment horizontal="right"/>
    </xf>
    <xf numFmtId="0" fontId="0" fillId="0" borderId="5" xfId="0" applyNumberFormat="1" applyFont="1" applyBorder="1" applyAlignment="1">
      <alignment vertical="center"/>
    </xf>
    <xf numFmtId="49" fontId="6" fillId="4" borderId="12" xfId="0" applyNumberFormat="1" applyFont="1" applyFill="1" applyBorder="1" applyAlignment="1">
      <alignment horizontal="center" vertical="center"/>
    </xf>
    <xf numFmtId="49" fontId="6" fillId="4" borderId="12" xfId="0" applyNumberFormat="1" applyFont="1" applyFill="1" applyBorder="1" applyAlignment="1">
      <alignment horizontal="center" vertical="center" wrapText="1"/>
    </xf>
    <xf numFmtId="49" fontId="5" fillId="4" borderId="12" xfId="0" applyNumberFormat="1" applyFont="1" applyFill="1" applyBorder="1" applyAlignment="1">
      <alignment horizontal="center" vertical="center" wrapText="1"/>
    </xf>
    <xf numFmtId="49" fontId="10" fillId="4" borderId="16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/>
    </xf>
    <xf numFmtId="49" fontId="10" fillId="4" borderId="19" xfId="0" applyNumberFormat="1" applyFont="1" applyFill="1" applyBorder="1" applyAlignment="1">
      <alignment horizontal="center" vertical="center" wrapText="1"/>
    </xf>
    <xf numFmtId="49" fontId="10" fillId="4" borderId="17" xfId="0" applyNumberFormat="1" applyFont="1" applyFill="1" applyBorder="1" applyAlignment="1">
      <alignment horizontal="center" vertical="center"/>
    </xf>
    <xf numFmtId="49" fontId="11" fillId="5" borderId="20" xfId="0" applyNumberFormat="1" applyFont="1" applyFill="1" applyBorder="1" applyAlignment="1">
      <alignment horizontal="center" vertical="center"/>
    </xf>
    <xf numFmtId="178" fontId="11" fillId="5" borderId="14" xfId="0" applyNumberFormat="1" applyFont="1" applyFill="1" applyBorder="1" applyAlignment="1">
      <alignment horizontal="center" vertical="center"/>
    </xf>
    <xf numFmtId="178" fontId="11" fillId="0" borderId="13" xfId="0" applyNumberFormat="1" applyFont="1" applyBorder="1" applyAlignment="1">
      <alignment vertical="center"/>
    </xf>
    <xf numFmtId="178" fontId="11" fillId="0" borderId="14" xfId="0" applyNumberFormat="1" applyFont="1" applyBorder="1" applyAlignment="1">
      <alignment vertical="center"/>
    </xf>
    <xf numFmtId="178" fontId="10" fillId="4" borderId="17" xfId="0" applyNumberFormat="1" applyFont="1" applyFill="1" applyBorder="1" applyAlignment="1">
      <alignment horizontal="center" vertical="center"/>
    </xf>
    <xf numFmtId="178" fontId="9" fillId="6" borderId="17" xfId="0" applyNumberFormat="1" applyFont="1" applyFill="1" applyBorder="1" applyAlignment="1">
      <alignment vertical="center"/>
    </xf>
    <xf numFmtId="49" fontId="1" fillId="5" borderId="15" xfId="0" applyNumberFormat="1" applyFont="1" applyFill="1" applyBorder="1" applyAlignment="1">
      <alignment horizontal="center" vertical="center" wrapText="1"/>
    </xf>
    <xf numFmtId="49" fontId="6" fillId="4" borderId="26" xfId="0" applyNumberFormat="1" applyFont="1" applyFill="1" applyBorder="1" applyAlignment="1">
      <alignment horizontal="center" vertical="center"/>
    </xf>
    <xf numFmtId="49" fontId="5" fillId="3" borderId="29" xfId="0" applyNumberFormat="1" applyFont="1" applyFill="1" applyBorder="1" applyAlignment="1">
      <alignment horizontal="center" vertical="center" wrapText="1"/>
    </xf>
    <xf numFmtId="49" fontId="5" fillId="6" borderId="18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 wrapText="1"/>
    </xf>
    <xf numFmtId="49" fontId="11" fillId="5" borderId="3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1" fillId="8" borderId="20" xfId="0" applyNumberFormat="1" applyFont="1" applyFill="1" applyBorder="1" applyAlignment="1">
      <alignment horizontal="center" vertical="center" wrapText="1"/>
    </xf>
    <xf numFmtId="49" fontId="11" fillId="7" borderId="20" xfId="0" applyNumberFormat="1" applyFont="1" applyFill="1" applyBorder="1" applyAlignment="1">
      <alignment horizontal="center" vertical="center" wrapText="1"/>
    </xf>
    <xf numFmtId="49" fontId="11" fillId="9" borderId="20" xfId="0" applyNumberFormat="1" applyFont="1" applyFill="1" applyBorder="1" applyAlignment="1">
      <alignment horizontal="center" vertical="center" wrapText="1"/>
    </xf>
    <xf numFmtId="0" fontId="0" fillId="10" borderId="0" xfId="0" applyNumberFormat="1" applyFont="1" applyFill="1" applyAlignment="1">
      <alignment vertical="center"/>
    </xf>
    <xf numFmtId="49" fontId="11" fillId="11" borderId="20" xfId="0" applyNumberFormat="1" applyFont="1" applyFill="1" applyBorder="1" applyAlignment="1">
      <alignment horizontal="center" vertical="center" wrapText="1"/>
    </xf>
    <xf numFmtId="176" fontId="14" fillId="4" borderId="28" xfId="0" applyNumberFormat="1" applyFont="1" applyFill="1" applyBorder="1" applyAlignment="1">
      <alignment horizontal="right" vertical="center"/>
    </xf>
    <xf numFmtId="176" fontId="14" fillId="4" borderId="18" xfId="0" applyNumberFormat="1" applyFont="1" applyFill="1" applyBorder="1" applyAlignment="1">
      <alignment vertical="center"/>
    </xf>
    <xf numFmtId="176" fontId="15" fillId="6" borderId="23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vertical="center"/>
    </xf>
    <xf numFmtId="0" fontId="0" fillId="5" borderId="7" xfId="0" applyFont="1" applyFill="1" applyBorder="1" applyAlignment="1">
      <alignment vertical="center" wrapText="1"/>
    </xf>
    <xf numFmtId="0" fontId="0" fillId="5" borderId="6" xfId="0" applyFont="1" applyFill="1" applyBorder="1" applyAlignment="1">
      <alignment vertical="center"/>
    </xf>
    <xf numFmtId="0" fontId="0" fillId="0" borderId="3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NumberFormat="1" applyFont="1" applyBorder="1" applyAlignment="1">
      <alignment vertical="center"/>
    </xf>
    <xf numFmtId="0" fontId="7" fillId="0" borderId="6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0" fillId="0" borderId="35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36" xfId="0" applyNumberFormat="1" applyFont="1" applyBorder="1" applyAlignment="1">
      <alignment vertical="center"/>
    </xf>
    <xf numFmtId="0" fontId="0" fillId="0" borderId="37" xfId="0" applyFont="1" applyBorder="1" applyAlignment="1">
      <alignment vertical="center"/>
    </xf>
    <xf numFmtId="0" fontId="0" fillId="5" borderId="38" xfId="0" applyFont="1" applyFill="1" applyBorder="1" applyAlignment="1">
      <alignment vertical="center"/>
    </xf>
    <xf numFmtId="0" fontId="0" fillId="5" borderId="39" xfId="0" applyFont="1" applyFill="1" applyBorder="1" applyAlignment="1">
      <alignment vertical="center" wrapText="1"/>
    </xf>
    <xf numFmtId="0" fontId="0" fillId="5" borderId="24" xfId="0" applyFont="1" applyFill="1" applyBorder="1" applyAlignment="1">
      <alignment vertical="center"/>
    </xf>
    <xf numFmtId="0" fontId="0" fillId="5" borderId="38" xfId="0" applyFont="1" applyFill="1" applyBorder="1" applyAlignment="1">
      <alignment vertical="center" wrapText="1"/>
    </xf>
    <xf numFmtId="0" fontId="5" fillId="3" borderId="30" xfId="0" applyNumberFormat="1" applyFont="1" applyFill="1" applyBorder="1" applyAlignment="1">
      <alignment horizontal="center" vertical="center" wrapText="1"/>
    </xf>
    <xf numFmtId="0" fontId="1" fillId="5" borderId="27" xfId="0" applyNumberFormat="1" applyFont="1" applyFill="1" applyBorder="1" applyAlignment="1">
      <alignment horizontal="center" vertical="center"/>
    </xf>
    <xf numFmtId="0" fontId="1" fillId="5" borderId="15" xfId="0" applyNumberFormat="1" applyFont="1" applyFill="1" applyBorder="1" applyAlignment="1">
      <alignment horizontal="center" vertical="center"/>
    </xf>
    <xf numFmtId="49" fontId="1" fillId="5" borderId="15" xfId="0" applyNumberFormat="1" applyFont="1" applyFill="1" applyBorder="1" applyAlignment="1">
      <alignment horizontal="center" vertical="center"/>
    </xf>
    <xf numFmtId="176" fontId="1" fillId="5" borderId="15" xfId="0" applyNumberFormat="1" applyFont="1" applyFill="1" applyBorder="1" applyAlignment="1">
      <alignment horizontal="right" vertical="center"/>
    </xf>
    <xf numFmtId="177" fontId="1" fillId="5" borderId="15" xfId="0" applyNumberFormat="1" applyFont="1" applyFill="1" applyBorder="1" applyAlignment="1">
      <alignment horizontal="right" vertical="center"/>
    </xf>
    <xf numFmtId="176" fontId="1" fillId="10" borderId="15" xfId="0" applyNumberFormat="1" applyFont="1" applyFill="1" applyBorder="1" applyAlignment="1">
      <alignment horizontal="right" vertical="center"/>
    </xf>
    <xf numFmtId="0" fontId="5" fillId="3" borderId="30" xfId="0" applyNumberFormat="1" applyFont="1" applyFill="1" applyBorder="1" applyAlignment="1">
      <alignment horizontal="center" vertical="center"/>
    </xf>
    <xf numFmtId="0" fontId="1" fillId="0" borderId="32" xfId="0" applyNumberFormat="1" applyFont="1" applyBorder="1" applyAlignment="1">
      <alignment horizontal="center" vertical="center"/>
    </xf>
    <xf numFmtId="0" fontId="1" fillId="10" borderId="0" xfId="0" applyNumberFormat="1" applyFont="1" applyFill="1" applyAlignment="1">
      <alignment horizontal="center" vertical="center"/>
    </xf>
    <xf numFmtId="0" fontId="16" fillId="0" borderId="6" xfId="0" applyNumberFormat="1" applyFont="1" applyBorder="1" applyAlignment="1">
      <alignment vertical="center"/>
    </xf>
    <xf numFmtId="178" fontId="11" fillId="5" borderId="40" xfId="0" applyNumberFormat="1" applyFont="1" applyFill="1" applyBorder="1" applyAlignment="1">
      <alignment horizontal="center" vertical="center"/>
    </xf>
    <xf numFmtId="178" fontId="11" fillId="0" borderId="40" xfId="0" applyNumberFormat="1" applyFont="1" applyBorder="1" applyAlignment="1">
      <alignment vertical="center"/>
    </xf>
    <xf numFmtId="49" fontId="11" fillId="5" borderId="43" xfId="0" applyNumberFormat="1" applyFont="1" applyFill="1" applyBorder="1" applyAlignment="1">
      <alignment horizontal="center" vertical="center"/>
    </xf>
    <xf numFmtId="49" fontId="11" fillId="5" borderId="44" xfId="0" applyNumberFormat="1" applyFont="1" applyFill="1" applyBorder="1" applyAlignment="1">
      <alignment horizontal="center" vertical="center"/>
    </xf>
    <xf numFmtId="49" fontId="11" fillId="5" borderId="46" xfId="0" applyNumberFormat="1" applyFont="1" applyFill="1" applyBorder="1" applyAlignment="1">
      <alignment horizontal="center" vertical="center"/>
    </xf>
    <xf numFmtId="49" fontId="11" fillId="12" borderId="46" xfId="0" applyNumberFormat="1" applyFont="1" applyFill="1" applyBorder="1" applyAlignment="1">
      <alignment horizontal="center" vertical="center" wrapText="1"/>
    </xf>
    <xf numFmtId="178" fontId="11" fillId="5" borderId="42" xfId="0" applyNumberFormat="1" applyFont="1" applyFill="1" applyBorder="1" applyAlignment="1">
      <alignment horizontal="center" vertical="center"/>
    </xf>
    <xf numFmtId="178" fontId="11" fillId="0" borderId="47" xfId="0" applyNumberFormat="1" applyFont="1" applyBorder="1" applyAlignment="1">
      <alignment vertical="center"/>
    </xf>
    <xf numFmtId="178" fontId="11" fillId="0" borderId="42" xfId="0" applyNumberFormat="1" applyFont="1" applyBorder="1" applyAlignment="1">
      <alignment vertical="center"/>
    </xf>
    <xf numFmtId="49" fontId="13" fillId="9" borderId="15" xfId="0" applyNumberFormat="1" applyFont="1" applyFill="1" applyBorder="1" applyAlignment="1">
      <alignment horizontal="center" vertical="center" wrapText="1"/>
    </xf>
    <xf numFmtId="179" fontId="11" fillId="0" borderId="41" xfId="0" applyNumberFormat="1" applyFont="1" applyBorder="1" applyAlignment="1">
      <alignment horizontal="right" vertical="center"/>
    </xf>
    <xf numFmtId="178" fontId="17" fillId="6" borderId="16" xfId="0" applyNumberFormat="1" applyFont="1" applyFill="1" applyBorder="1" applyAlignment="1">
      <alignment vertical="center"/>
    </xf>
    <xf numFmtId="176" fontId="1" fillId="9" borderId="15" xfId="0" applyNumberFormat="1" applyFont="1" applyFill="1" applyBorder="1" applyAlignment="1">
      <alignment vertical="center"/>
    </xf>
    <xf numFmtId="49" fontId="1" fillId="12" borderId="15" xfId="0" applyNumberFormat="1" applyFont="1" applyFill="1" applyBorder="1" applyAlignment="1">
      <alignment horizontal="center" vertical="center" wrapText="1"/>
    </xf>
    <xf numFmtId="176" fontId="1" fillId="12" borderId="15" xfId="0" applyNumberFormat="1" applyFont="1" applyFill="1" applyBorder="1" applyAlignment="1">
      <alignment vertical="center"/>
    </xf>
    <xf numFmtId="49" fontId="11" fillId="13" borderId="45" xfId="0" applyNumberFormat="1" applyFont="1" applyFill="1" applyBorder="1" applyAlignment="1">
      <alignment horizontal="center" vertical="center" wrapText="1"/>
    </xf>
    <xf numFmtId="49" fontId="1" fillId="14" borderId="15" xfId="0" applyNumberFormat="1" applyFont="1" applyFill="1" applyBorder="1" applyAlignment="1">
      <alignment horizontal="center" vertical="center" wrapText="1"/>
    </xf>
    <xf numFmtId="176" fontId="1" fillId="14" borderId="15" xfId="0" applyNumberFormat="1" applyFont="1" applyFill="1" applyBorder="1" applyAlignment="1">
      <alignment vertical="center"/>
    </xf>
    <xf numFmtId="179" fontId="11" fillId="0" borderId="13" xfId="1" applyNumberFormat="1" applyFont="1" applyBorder="1" applyAlignment="1">
      <alignment vertical="center"/>
    </xf>
    <xf numFmtId="49" fontId="1" fillId="10" borderId="15" xfId="0" applyNumberFormat="1" applyFont="1" applyFill="1" applyBorder="1" applyAlignment="1">
      <alignment horizontal="center" vertical="center" wrapText="1"/>
    </xf>
    <xf numFmtId="176" fontId="1" fillId="10" borderId="15" xfId="0" applyNumberFormat="1" applyFont="1" applyFill="1" applyBorder="1" applyAlignment="1">
      <alignment vertical="center"/>
    </xf>
    <xf numFmtId="176" fontId="1" fillId="12" borderId="15" xfId="0" applyNumberFormat="1" applyFont="1" applyFill="1" applyBorder="1" applyAlignment="1">
      <alignment horizontal="right" vertical="center"/>
    </xf>
    <xf numFmtId="0" fontId="1" fillId="12" borderId="32" xfId="0" applyNumberFormat="1" applyFont="1" applyFill="1" applyBorder="1" applyAlignment="1">
      <alignment horizontal="center" vertical="center" wrapText="1"/>
    </xf>
    <xf numFmtId="49" fontId="1" fillId="8" borderId="15" xfId="0" applyNumberFormat="1" applyFont="1" applyFill="1" applyBorder="1" applyAlignment="1">
      <alignment horizontal="center" vertical="center" wrapText="1"/>
    </xf>
    <xf numFmtId="176" fontId="1" fillId="8" borderId="15" xfId="0" applyNumberFormat="1" applyFont="1" applyFill="1" applyBorder="1" applyAlignment="1">
      <alignment vertical="center"/>
    </xf>
    <xf numFmtId="3" fontId="1" fillId="14" borderId="0" xfId="0" applyNumberFormat="1" applyFont="1" applyFill="1" applyAlignment="1">
      <alignment vertical="center"/>
    </xf>
    <xf numFmtId="49" fontId="1" fillId="11" borderId="15" xfId="0" applyNumberFormat="1" applyFont="1" applyFill="1" applyBorder="1" applyAlignment="1">
      <alignment horizontal="center" vertical="center" wrapText="1"/>
    </xf>
    <xf numFmtId="176" fontId="1" fillId="11" borderId="15" xfId="0" applyNumberFormat="1" applyFont="1" applyFill="1" applyBorder="1" applyAlignment="1">
      <alignment vertical="center"/>
    </xf>
    <xf numFmtId="49" fontId="1" fillId="13" borderId="15" xfId="0" applyNumberFormat="1" applyFont="1" applyFill="1" applyBorder="1" applyAlignment="1">
      <alignment horizontal="center" vertical="center" wrapText="1"/>
    </xf>
    <xf numFmtId="176" fontId="1" fillId="13" borderId="15" xfId="0" applyNumberFormat="1" applyFont="1" applyFill="1" applyBorder="1" applyAlignment="1">
      <alignment vertical="center"/>
    </xf>
    <xf numFmtId="177" fontId="1" fillId="10" borderId="15" xfId="0" applyNumberFormat="1" applyFont="1" applyFill="1" applyBorder="1" applyAlignment="1">
      <alignment horizontal="right"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0" fillId="4" borderId="24" xfId="0" applyNumberFormat="1" applyFont="1" applyFill="1" applyBorder="1" applyAlignment="1">
      <alignment horizontal="center" vertical="center"/>
    </xf>
    <xf numFmtId="49" fontId="10" fillId="4" borderId="25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176" fontId="2" fillId="2" borderId="2" xfId="0" applyNumberFormat="1" applyFont="1" applyFill="1" applyBorder="1" applyAlignment="1">
      <alignment horizontal="center"/>
    </xf>
    <xf numFmtId="176" fontId="2" fillId="2" borderId="3" xfId="0" applyNumberFormat="1" applyFont="1" applyFill="1" applyBorder="1" applyAlignment="1">
      <alignment horizontal="center"/>
    </xf>
    <xf numFmtId="176" fontId="2" fillId="2" borderId="5" xfId="0" applyNumberFormat="1" applyFont="1" applyFill="1" applyBorder="1" applyAlignment="1">
      <alignment horizontal="center"/>
    </xf>
    <xf numFmtId="176" fontId="2" fillId="2" borderId="6" xfId="0" applyNumberFormat="1" applyFont="1" applyFill="1" applyBorder="1" applyAlignment="1">
      <alignment horizontal="center"/>
    </xf>
    <xf numFmtId="176" fontId="2" fillId="2" borderId="7" xfId="0" applyNumberFormat="1" applyFont="1" applyFill="1" applyBorder="1" applyAlignment="1">
      <alignment horizontal="center"/>
    </xf>
    <xf numFmtId="49" fontId="11" fillId="5" borderId="20" xfId="0" applyNumberFormat="1" applyFont="1" applyFill="1" applyBorder="1" applyAlignment="1">
      <alignment horizontal="center" vertical="center"/>
    </xf>
    <xf numFmtId="0" fontId="11" fillId="5" borderId="20" xfId="0" applyNumberFormat="1" applyFont="1" applyFill="1" applyBorder="1" applyAlignment="1">
      <alignment horizontal="center" vertical="center"/>
    </xf>
    <xf numFmtId="49" fontId="11" fillId="5" borderId="21" xfId="0" applyNumberFormat="1" applyFont="1" applyFill="1" applyBorder="1" applyAlignment="1">
      <alignment horizontal="center" vertical="center"/>
    </xf>
    <xf numFmtId="0" fontId="11" fillId="5" borderId="22" xfId="0" applyNumberFormat="1" applyFont="1" applyFill="1" applyBorder="1" applyAlignment="1">
      <alignment horizontal="center" vertical="center"/>
    </xf>
    <xf numFmtId="0" fontId="8" fillId="5" borderId="33" xfId="0" applyNumberFormat="1" applyFont="1" applyFill="1" applyBorder="1" applyAlignment="1">
      <alignment horizontal="center" vertical="center" wrapText="1"/>
    </xf>
    <xf numFmtId="49" fontId="5" fillId="4" borderId="33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/>
    </xf>
    <xf numFmtId="0" fontId="11" fillId="5" borderId="5" xfId="0" applyNumberFormat="1" applyFont="1" applyFill="1" applyBorder="1" applyAlignment="1">
      <alignment horizontal="center" vertical="center"/>
    </xf>
    <xf numFmtId="0" fontId="11" fillId="5" borderId="9" xfId="0" applyNumberFormat="1" applyFont="1" applyFill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92D050"/>
      <rgbColor rgb="FFFF0000"/>
      <rgbColor rgb="FFDEEAF6"/>
      <rgbColor rgb="FFC5DEB5"/>
      <rgbColor rgb="FFFFFFFF"/>
      <rgbColor rgb="FFFFFF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BD5F0"/>
      <color rgb="FFE8909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테마">
      <a:majorFont>
        <a:latin typeface="Apple SD 산돌고딕 Neo 볼드체"/>
        <a:ea typeface="Apple SD 산돌고딕 Neo 볼드체"/>
        <a:cs typeface="Apple SD 산돌고딕 Neo 볼드체"/>
      </a:majorFont>
      <a:minorFont>
        <a:latin typeface="Apple SD 산돌고딕 Neo 일반체"/>
        <a:ea typeface="Apple SD 산돌고딕 Neo 일반체"/>
        <a:cs typeface="Apple SD 산돌고딕 Neo 일반체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4"/>
  <sheetViews>
    <sheetView showGridLines="0" tabSelected="1" zoomScale="51" zoomScaleNormal="51" workbookViewId="0">
      <selection activeCell="K13" sqref="K13"/>
    </sheetView>
  </sheetViews>
  <sheetFormatPr defaultColWidth="8.875" defaultRowHeight="16.5" customHeight="1"/>
  <cols>
    <col min="1" max="1" width="8.875" style="1" customWidth="1"/>
    <col min="2" max="2" width="6.375" style="1" customWidth="1"/>
    <col min="3" max="3" width="5.375" style="1" customWidth="1"/>
    <col min="4" max="4" width="5.125" style="1" customWidth="1"/>
    <col min="5" max="5" width="12.875" style="1" customWidth="1"/>
    <col min="6" max="6" width="63.125" style="1" customWidth="1"/>
    <col min="7" max="7" width="16.125" style="1" customWidth="1"/>
    <col min="8" max="8" width="15.625" style="1" customWidth="1"/>
    <col min="9" max="9" width="16.375" style="1" customWidth="1"/>
    <col min="10" max="10" width="20" style="1" customWidth="1"/>
    <col min="11" max="11" width="42.875" style="1" customWidth="1"/>
    <col min="12" max="12" width="20.125" style="1" customWidth="1"/>
    <col min="13" max="13" width="19.875" style="1" customWidth="1"/>
    <col min="14" max="256" width="8.875" style="1" customWidth="1"/>
  </cols>
  <sheetData>
    <row r="1" spans="1:14" ht="35.1" customHeight="1">
      <c r="A1" s="2"/>
      <c r="B1" s="97" t="s">
        <v>35</v>
      </c>
      <c r="C1" s="98"/>
      <c r="D1" s="98"/>
      <c r="E1" s="98"/>
      <c r="F1" s="98"/>
      <c r="G1" s="98"/>
      <c r="H1" s="98"/>
      <c r="I1" s="98"/>
      <c r="J1" s="98"/>
      <c r="K1" s="99"/>
      <c r="L1" s="39"/>
      <c r="M1" s="36"/>
      <c r="N1" s="41"/>
    </row>
    <row r="2" spans="1:14" ht="35.1" customHeight="1">
      <c r="A2" s="45"/>
      <c r="B2" s="100"/>
      <c r="C2" s="101"/>
      <c r="D2" s="101"/>
      <c r="E2" s="101"/>
      <c r="F2" s="101"/>
      <c r="G2" s="101"/>
      <c r="H2" s="101"/>
      <c r="I2" s="101"/>
      <c r="J2" s="101"/>
      <c r="K2" s="102"/>
      <c r="L2" s="40"/>
      <c r="M2" s="36"/>
      <c r="N2" s="41"/>
    </row>
    <row r="3" spans="1:14" ht="35.1" customHeight="1">
      <c r="A3" s="3"/>
      <c r="B3" s="4"/>
      <c r="C3" s="5"/>
      <c r="D3" s="5"/>
      <c r="E3" s="5"/>
      <c r="F3" s="5"/>
      <c r="G3" s="5"/>
      <c r="H3" s="5"/>
      <c r="I3" s="5"/>
      <c r="J3" s="5"/>
      <c r="K3" s="6" t="s">
        <v>0</v>
      </c>
      <c r="L3" s="7"/>
      <c r="M3" s="41"/>
      <c r="N3" s="41"/>
    </row>
    <row r="4" spans="1:14" ht="48" customHeight="1">
      <c r="A4" s="45"/>
      <c r="B4" s="23" t="s">
        <v>1</v>
      </c>
      <c r="C4" s="22" t="s">
        <v>2</v>
      </c>
      <c r="D4" s="8" t="s">
        <v>3</v>
      </c>
      <c r="E4" s="8" t="s">
        <v>4</v>
      </c>
      <c r="F4" s="9" t="s">
        <v>5</v>
      </c>
      <c r="G4" s="8" t="s">
        <v>6</v>
      </c>
      <c r="H4" s="8" t="s">
        <v>7</v>
      </c>
      <c r="I4" s="8" t="s">
        <v>8</v>
      </c>
      <c r="J4" s="10" t="s">
        <v>9</v>
      </c>
      <c r="K4" s="9" t="s">
        <v>10</v>
      </c>
      <c r="L4" s="40"/>
      <c r="M4" s="36"/>
      <c r="N4" s="41"/>
    </row>
    <row r="5" spans="1:14" ht="48" customHeight="1">
      <c r="A5" s="45"/>
      <c r="B5" s="52"/>
      <c r="C5" s="53"/>
      <c r="D5" s="54"/>
      <c r="E5" s="55" t="s">
        <v>29</v>
      </c>
      <c r="F5" s="21" t="s">
        <v>36</v>
      </c>
      <c r="G5" s="56">
        <v>800100</v>
      </c>
      <c r="H5" s="56"/>
      <c r="I5" s="57">
        <v>800100</v>
      </c>
      <c r="J5" s="25" t="s">
        <v>30</v>
      </c>
      <c r="K5" s="21" t="s">
        <v>37</v>
      </c>
      <c r="L5" s="40"/>
      <c r="M5" s="42"/>
      <c r="N5" s="41"/>
    </row>
    <row r="6" spans="1:14" ht="48" customHeight="1">
      <c r="A6" s="45"/>
      <c r="B6" s="52">
        <v>1</v>
      </c>
      <c r="C6" s="53">
        <v>4</v>
      </c>
      <c r="D6" s="54">
        <v>2</v>
      </c>
      <c r="E6" s="55" t="s">
        <v>38</v>
      </c>
      <c r="F6" s="72" t="s">
        <v>39</v>
      </c>
      <c r="G6" s="58"/>
      <c r="H6" s="75">
        <v>26000</v>
      </c>
      <c r="I6" s="57">
        <f>I5-H6</f>
        <v>774100</v>
      </c>
      <c r="J6" s="21" t="s">
        <v>40</v>
      </c>
      <c r="K6" s="21" t="s">
        <v>41</v>
      </c>
      <c r="L6" s="40"/>
      <c r="M6" s="42"/>
      <c r="N6" s="41"/>
    </row>
    <row r="7" spans="1:14" ht="48" customHeight="1">
      <c r="A7" s="45"/>
      <c r="B7" s="59">
        <v>2</v>
      </c>
      <c r="C7" s="53">
        <v>4</v>
      </c>
      <c r="D7" s="54">
        <v>2</v>
      </c>
      <c r="E7" s="55" t="s">
        <v>42</v>
      </c>
      <c r="F7" s="76" t="s">
        <v>43</v>
      </c>
      <c r="G7" s="58"/>
      <c r="H7" s="77">
        <v>1800</v>
      </c>
      <c r="I7" s="57">
        <f t="shared" ref="I7:I24" si="0">I6-H7</f>
        <v>772300</v>
      </c>
      <c r="J7" s="21" t="s">
        <v>44</v>
      </c>
      <c r="K7" s="21" t="s">
        <v>45</v>
      </c>
      <c r="L7" s="40"/>
      <c r="M7" s="42"/>
      <c r="N7" s="41"/>
    </row>
    <row r="8" spans="1:14" ht="48" customHeight="1">
      <c r="A8" s="45"/>
      <c r="B8" s="59">
        <v>3</v>
      </c>
      <c r="C8" s="53">
        <v>4</v>
      </c>
      <c r="D8" s="54">
        <v>2</v>
      </c>
      <c r="E8" s="60" t="s">
        <v>42</v>
      </c>
      <c r="F8" s="85" t="s">
        <v>47</v>
      </c>
      <c r="G8" s="61"/>
      <c r="H8" s="84">
        <v>30000</v>
      </c>
      <c r="I8" s="57">
        <f t="shared" si="0"/>
        <v>742300</v>
      </c>
      <c r="J8" s="27" t="s">
        <v>40</v>
      </c>
      <c r="K8" s="21" t="s">
        <v>45</v>
      </c>
      <c r="L8" s="40"/>
      <c r="M8" s="36"/>
      <c r="N8" s="41"/>
    </row>
    <row r="9" spans="1:14" ht="48" customHeight="1">
      <c r="A9" s="45"/>
      <c r="B9" s="59">
        <v>4</v>
      </c>
      <c r="C9" s="53">
        <v>4</v>
      </c>
      <c r="D9" s="54">
        <v>2</v>
      </c>
      <c r="E9" s="55" t="s">
        <v>63</v>
      </c>
      <c r="F9" s="79" t="s">
        <v>61</v>
      </c>
      <c r="G9" s="58"/>
      <c r="H9" s="88">
        <v>68000</v>
      </c>
      <c r="I9" s="57">
        <f t="shared" si="0"/>
        <v>674300</v>
      </c>
      <c r="J9" s="25" t="s">
        <v>40</v>
      </c>
      <c r="K9" s="21" t="s">
        <v>45</v>
      </c>
      <c r="L9" s="40"/>
      <c r="M9" s="36"/>
      <c r="N9" s="41"/>
    </row>
    <row r="10" spans="1:14" ht="48" customHeight="1">
      <c r="A10" s="45"/>
      <c r="B10" s="59">
        <v>5</v>
      </c>
      <c r="C10" s="53">
        <v>4</v>
      </c>
      <c r="D10" s="54">
        <v>2</v>
      </c>
      <c r="E10" s="55" t="s">
        <v>38</v>
      </c>
      <c r="F10" s="79" t="s">
        <v>62</v>
      </c>
      <c r="G10" s="58"/>
      <c r="H10" s="80">
        <v>32000</v>
      </c>
      <c r="I10" s="57">
        <f t="shared" si="0"/>
        <v>642300</v>
      </c>
      <c r="J10" s="21" t="s">
        <v>40</v>
      </c>
      <c r="K10" s="21" t="s">
        <v>45</v>
      </c>
      <c r="L10" s="40"/>
      <c r="M10" s="36"/>
      <c r="N10" s="41"/>
    </row>
    <row r="11" spans="1:14" ht="48" customHeight="1">
      <c r="A11" s="45"/>
      <c r="B11" s="59"/>
      <c r="C11" s="53">
        <v>4</v>
      </c>
      <c r="D11" s="54">
        <v>2</v>
      </c>
      <c r="E11" s="55" t="s">
        <v>48</v>
      </c>
      <c r="F11" s="82" t="s">
        <v>49</v>
      </c>
      <c r="G11" s="58"/>
      <c r="H11" s="83">
        <v>100</v>
      </c>
      <c r="I11" s="57">
        <f t="shared" si="0"/>
        <v>642200</v>
      </c>
      <c r="J11" s="21" t="s">
        <v>50</v>
      </c>
      <c r="K11" s="25" t="s">
        <v>51</v>
      </c>
      <c r="L11" s="40"/>
      <c r="M11" s="36"/>
      <c r="N11" s="41"/>
    </row>
    <row r="12" spans="1:14" ht="48" customHeight="1">
      <c r="A12" s="45"/>
      <c r="B12" s="59">
        <v>6</v>
      </c>
      <c r="C12" s="53">
        <v>4</v>
      </c>
      <c r="D12" s="54">
        <v>8</v>
      </c>
      <c r="E12" s="55" t="s">
        <v>54</v>
      </c>
      <c r="F12" s="76" t="s">
        <v>64</v>
      </c>
      <c r="G12" s="58"/>
      <c r="H12" s="77">
        <v>11300</v>
      </c>
      <c r="I12" s="57">
        <f t="shared" si="0"/>
        <v>630900</v>
      </c>
      <c r="J12" s="21" t="s">
        <v>55</v>
      </c>
      <c r="K12" s="25" t="s">
        <v>53</v>
      </c>
      <c r="L12" s="40"/>
      <c r="M12" s="36"/>
      <c r="N12" s="41"/>
    </row>
    <row r="13" spans="1:14" ht="48" customHeight="1">
      <c r="A13" s="45"/>
      <c r="B13" s="59">
        <v>7</v>
      </c>
      <c r="C13" s="53">
        <v>4</v>
      </c>
      <c r="D13" s="54">
        <v>9</v>
      </c>
      <c r="E13" s="55" t="s">
        <v>56</v>
      </c>
      <c r="F13" s="86" t="s">
        <v>57</v>
      </c>
      <c r="G13" s="58"/>
      <c r="H13" s="87">
        <v>11000</v>
      </c>
      <c r="I13" s="57">
        <f t="shared" si="0"/>
        <v>619900</v>
      </c>
      <c r="J13" s="21" t="s">
        <v>55</v>
      </c>
      <c r="K13" s="25"/>
      <c r="L13" s="40"/>
      <c r="M13" s="36"/>
      <c r="N13" s="41"/>
    </row>
    <row r="14" spans="1:14" ht="48" customHeight="1">
      <c r="A14" s="45"/>
      <c r="B14" s="59">
        <v>8</v>
      </c>
      <c r="C14" s="53">
        <v>4</v>
      </c>
      <c r="D14" s="54">
        <v>11</v>
      </c>
      <c r="E14" s="55" t="s">
        <v>58</v>
      </c>
      <c r="F14" s="76" t="s">
        <v>65</v>
      </c>
      <c r="G14" s="58"/>
      <c r="H14" s="77">
        <v>11000</v>
      </c>
      <c r="I14" s="57">
        <f t="shared" si="0"/>
        <v>608900</v>
      </c>
      <c r="J14" s="21" t="s">
        <v>59</v>
      </c>
      <c r="K14" s="25" t="s">
        <v>60</v>
      </c>
      <c r="L14" s="40"/>
      <c r="M14" s="36"/>
      <c r="N14" s="41"/>
    </row>
    <row r="15" spans="1:14" ht="48" customHeight="1">
      <c r="A15" s="45"/>
      <c r="B15" s="59">
        <v>9</v>
      </c>
      <c r="C15" s="53">
        <v>4</v>
      </c>
      <c r="D15" s="54">
        <v>13</v>
      </c>
      <c r="E15" s="55" t="s">
        <v>66</v>
      </c>
      <c r="F15" s="76" t="s">
        <v>67</v>
      </c>
      <c r="G15" s="58"/>
      <c r="H15" s="77">
        <v>9500</v>
      </c>
      <c r="I15" s="57">
        <f t="shared" si="0"/>
        <v>599400</v>
      </c>
      <c r="J15" s="21" t="s">
        <v>68</v>
      </c>
      <c r="K15" s="25" t="s">
        <v>53</v>
      </c>
      <c r="L15" s="40"/>
      <c r="M15" s="36"/>
      <c r="N15" s="62" t="s">
        <v>32</v>
      </c>
    </row>
    <row r="16" spans="1:14" ht="48" customHeight="1">
      <c r="A16" s="45"/>
      <c r="B16" s="59">
        <v>10</v>
      </c>
      <c r="C16" s="53">
        <v>4</v>
      </c>
      <c r="D16" s="54">
        <v>16</v>
      </c>
      <c r="E16" s="55" t="s">
        <v>69</v>
      </c>
      <c r="F16" s="89" t="s">
        <v>70</v>
      </c>
      <c r="G16" s="58"/>
      <c r="H16" s="90">
        <v>83600</v>
      </c>
      <c r="I16" s="57">
        <f t="shared" si="0"/>
        <v>515800</v>
      </c>
      <c r="J16" s="21" t="s">
        <v>72</v>
      </c>
      <c r="K16" s="25" t="s">
        <v>74</v>
      </c>
      <c r="L16" s="40"/>
      <c r="M16" s="36"/>
      <c r="N16" s="41"/>
    </row>
    <row r="17" spans="1:14" ht="48" customHeight="1">
      <c r="A17" s="45"/>
      <c r="B17" s="59">
        <v>11</v>
      </c>
      <c r="C17" s="53">
        <v>4</v>
      </c>
      <c r="D17" s="54">
        <v>16</v>
      </c>
      <c r="E17" s="55" t="s">
        <v>69</v>
      </c>
      <c r="F17" s="89" t="s">
        <v>71</v>
      </c>
      <c r="G17" s="58"/>
      <c r="H17" s="90">
        <v>8700</v>
      </c>
      <c r="I17" s="57">
        <f t="shared" si="0"/>
        <v>507100</v>
      </c>
      <c r="J17" s="21" t="s">
        <v>73</v>
      </c>
      <c r="K17" s="25" t="s">
        <v>74</v>
      </c>
      <c r="L17" s="40"/>
      <c r="M17" s="36"/>
      <c r="N17" s="41"/>
    </row>
    <row r="18" spans="1:14" ht="48" customHeight="1">
      <c r="A18" s="45"/>
      <c r="B18" s="59">
        <v>12</v>
      </c>
      <c r="C18" s="53">
        <v>4</v>
      </c>
      <c r="D18" s="54">
        <v>20</v>
      </c>
      <c r="E18" s="55" t="s">
        <v>75</v>
      </c>
      <c r="F18" s="76" t="s">
        <v>76</v>
      </c>
      <c r="G18" s="58"/>
      <c r="H18" s="77">
        <v>9400</v>
      </c>
      <c r="I18" s="57">
        <f t="shared" si="0"/>
        <v>497700</v>
      </c>
      <c r="J18" s="21" t="s">
        <v>77</v>
      </c>
      <c r="K18" s="25" t="s">
        <v>81</v>
      </c>
      <c r="L18" s="40"/>
      <c r="M18" s="36"/>
      <c r="N18" s="41"/>
    </row>
    <row r="19" spans="1:14" ht="48" customHeight="1">
      <c r="A19" s="45"/>
      <c r="B19" s="59">
        <v>13</v>
      </c>
      <c r="C19" s="53">
        <v>4</v>
      </c>
      <c r="D19" s="54">
        <v>25</v>
      </c>
      <c r="E19" s="55" t="s">
        <v>78</v>
      </c>
      <c r="F19" s="76" t="s">
        <v>79</v>
      </c>
      <c r="G19" s="58"/>
      <c r="H19" s="77">
        <v>11300</v>
      </c>
      <c r="I19" s="57">
        <f t="shared" si="0"/>
        <v>486400</v>
      </c>
      <c r="J19" s="21" t="s">
        <v>80</v>
      </c>
      <c r="K19" s="25" t="s">
        <v>82</v>
      </c>
      <c r="L19" s="40"/>
      <c r="M19" s="36"/>
      <c r="N19" s="41"/>
    </row>
    <row r="20" spans="1:14" ht="48" customHeight="1">
      <c r="A20" s="45"/>
      <c r="B20" s="59">
        <v>14</v>
      </c>
      <c r="C20" s="53">
        <v>4</v>
      </c>
      <c r="D20" s="54">
        <v>28</v>
      </c>
      <c r="E20" s="55" t="s">
        <v>42</v>
      </c>
      <c r="F20" s="76" t="s">
        <v>83</v>
      </c>
      <c r="G20" s="58"/>
      <c r="H20" s="77">
        <v>10100</v>
      </c>
      <c r="I20" s="57">
        <f t="shared" si="0"/>
        <v>476300</v>
      </c>
      <c r="J20" s="21" t="s">
        <v>40</v>
      </c>
      <c r="K20" s="25" t="s">
        <v>53</v>
      </c>
      <c r="L20" s="40"/>
      <c r="M20" s="36"/>
      <c r="N20" s="41"/>
    </row>
    <row r="21" spans="1:14" ht="48" customHeight="1">
      <c r="A21" s="45"/>
      <c r="B21" s="59">
        <v>15</v>
      </c>
      <c r="C21" s="53">
        <v>4</v>
      </c>
      <c r="D21" s="54">
        <v>30</v>
      </c>
      <c r="E21" s="55" t="s">
        <v>84</v>
      </c>
      <c r="F21" s="91" t="s">
        <v>88</v>
      </c>
      <c r="G21" s="58"/>
      <c r="H21" s="92">
        <v>149700</v>
      </c>
      <c r="I21" s="57">
        <f t="shared" si="0"/>
        <v>326600</v>
      </c>
      <c r="J21" s="21" t="s">
        <v>85</v>
      </c>
      <c r="K21" s="25" t="s">
        <v>86</v>
      </c>
      <c r="L21" s="40"/>
      <c r="M21" s="36"/>
      <c r="N21" s="41"/>
    </row>
    <row r="22" spans="1:14" ht="48" customHeight="1">
      <c r="A22" s="45"/>
      <c r="B22" s="59">
        <v>16</v>
      </c>
      <c r="C22" s="53">
        <v>4</v>
      </c>
      <c r="D22" s="54">
        <v>30</v>
      </c>
      <c r="E22" s="55" t="s">
        <v>87</v>
      </c>
      <c r="F22" s="86" t="s">
        <v>89</v>
      </c>
      <c r="G22" s="58"/>
      <c r="H22" s="87">
        <v>163100</v>
      </c>
      <c r="I22" s="93">
        <f t="shared" si="0"/>
        <v>163500</v>
      </c>
      <c r="J22" s="21" t="s">
        <v>85</v>
      </c>
      <c r="K22" s="25" t="s">
        <v>86</v>
      </c>
      <c r="L22" s="40"/>
      <c r="M22" s="36"/>
      <c r="N22" s="41"/>
    </row>
    <row r="23" spans="1:14" ht="48" customHeight="1">
      <c r="A23" s="45"/>
      <c r="B23" s="59">
        <v>17</v>
      </c>
      <c r="C23" s="53">
        <v>4</v>
      </c>
      <c r="D23" s="54">
        <v>30</v>
      </c>
      <c r="E23" s="55" t="s">
        <v>87</v>
      </c>
      <c r="F23" s="89" t="s">
        <v>90</v>
      </c>
      <c r="G23" s="58"/>
      <c r="H23" s="90">
        <v>63800</v>
      </c>
      <c r="I23" s="57">
        <f t="shared" si="0"/>
        <v>99700</v>
      </c>
      <c r="J23" s="21" t="s">
        <v>85</v>
      </c>
      <c r="K23" s="25" t="s">
        <v>86</v>
      </c>
      <c r="L23" s="40"/>
      <c r="M23" s="36"/>
      <c r="N23" s="41"/>
    </row>
    <row r="24" spans="1:14" ht="48" customHeight="1" thickBot="1">
      <c r="A24" s="45"/>
      <c r="B24" s="59">
        <v>18</v>
      </c>
      <c r="C24" s="53">
        <v>4</v>
      </c>
      <c r="D24" s="54">
        <v>30</v>
      </c>
      <c r="E24" s="55" t="s">
        <v>87</v>
      </c>
      <c r="F24" s="89" t="s">
        <v>91</v>
      </c>
      <c r="G24" s="58"/>
      <c r="H24" s="90">
        <v>30000</v>
      </c>
      <c r="I24" s="57">
        <f t="shared" si="0"/>
        <v>69700</v>
      </c>
      <c r="J24" s="21" t="s">
        <v>85</v>
      </c>
      <c r="K24" s="25" t="s">
        <v>86</v>
      </c>
      <c r="L24" s="40"/>
      <c r="M24" s="36"/>
      <c r="N24" s="41"/>
    </row>
    <row r="25" spans="1:14" ht="39.950000000000003" customHeight="1" thickBot="1">
      <c r="A25" s="46"/>
      <c r="B25" s="108" t="s">
        <v>31</v>
      </c>
      <c r="C25" s="108"/>
      <c r="D25" s="108"/>
      <c r="E25" s="108"/>
      <c r="F25" s="108"/>
      <c r="G25" s="33">
        <f>SUM(G5:G24)</f>
        <v>800100</v>
      </c>
      <c r="H25" s="34">
        <f>SUM(H5:H24)</f>
        <v>730400</v>
      </c>
      <c r="I25" s="35">
        <f>G25-H25</f>
        <v>69700</v>
      </c>
      <c r="J25" s="107"/>
      <c r="K25" s="107"/>
      <c r="L25" s="44"/>
      <c r="M25" s="36"/>
      <c r="N25" s="41"/>
    </row>
    <row r="26" spans="1:14" ht="17.25" customHeight="1" thickBot="1">
      <c r="A26" s="47"/>
      <c r="B26" s="48"/>
      <c r="C26" s="48"/>
      <c r="D26" s="48"/>
      <c r="E26" s="48"/>
      <c r="F26" s="51"/>
      <c r="G26" s="50"/>
      <c r="H26" s="50"/>
      <c r="I26" s="50"/>
      <c r="J26" s="49"/>
      <c r="K26" s="49"/>
      <c r="L26" s="43"/>
      <c r="M26" s="43"/>
      <c r="N26" s="41"/>
    </row>
    <row r="27" spans="1:14" ht="30" customHeight="1" thickBot="1">
      <c r="A27" s="36"/>
      <c r="B27" s="38"/>
      <c r="C27" s="38"/>
      <c r="D27" s="38"/>
      <c r="E27" s="38"/>
      <c r="F27" s="37"/>
      <c r="G27" s="11" t="s">
        <v>14</v>
      </c>
      <c r="H27" s="12" t="s">
        <v>4</v>
      </c>
      <c r="I27" s="12" t="s">
        <v>15</v>
      </c>
      <c r="J27" s="13" t="s">
        <v>16</v>
      </c>
      <c r="K27" s="14" t="s">
        <v>17</v>
      </c>
      <c r="L27" s="24" t="s">
        <v>18</v>
      </c>
      <c r="M27" s="24" t="s">
        <v>8</v>
      </c>
    </row>
    <row r="28" spans="1:14" ht="30" customHeight="1">
      <c r="A28" s="36"/>
      <c r="B28" s="38"/>
      <c r="C28" s="38"/>
      <c r="D28" s="38"/>
      <c r="E28" s="38"/>
      <c r="F28" s="37"/>
      <c r="G28" s="109" t="s">
        <v>46</v>
      </c>
      <c r="H28" s="103" t="s">
        <v>12</v>
      </c>
      <c r="I28" s="15" t="s">
        <v>20</v>
      </c>
      <c r="J28" s="32" t="s">
        <v>21</v>
      </c>
      <c r="K28" s="16">
        <v>200000</v>
      </c>
      <c r="L28" s="17">
        <f>H16+H17+H23+H24</f>
        <v>186100</v>
      </c>
      <c r="M28" s="18">
        <f t="shared" ref="M28:M34" si="1">K28-L28</f>
        <v>13900</v>
      </c>
    </row>
    <row r="29" spans="1:14" ht="30" customHeight="1">
      <c r="A29" s="36"/>
      <c r="B29" s="38"/>
      <c r="C29" s="38"/>
      <c r="D29" s="38"/>
      <c r="E29" s="38"/>
      <c r="F29" s="37"/>
      <c r="G29" s="110"/>
      <c r="H29" s="104"/>
      <c r="I29" s="26" t="s">
        <v>22</v>
      </c>
      <c r="J29" s="28" t="s">
        <v>23</v>
      </c>
      <c r="K29" s="16">
        <v>200000</v>
      </c>
      <c r="L29" s="17">
        <f>H13+H22</f>
        <v>174100</v>
      </c>
      <c r="M29" s="18">
        <f t="shared" si="1"/>
        <v>25900</v>
      </c>
    </row>
    <row r="30" spans="1:14" ht="30" customHeight="1">
      <c r="A30" s="36"/>
      <c r="B30" s="38"/>
      <c r="C30" s="38"/>
      <c r="D30" s="38"/>
      <c r="E30" s="38"/>
      <c r="F30" s="37"/>
      <c r="G30" s="110"/>
      <c r="H30" s="105" t="s">
        <v>11</v>
      </c>
      <c r="I30" s="15" t="s">
        <v>22</v>
      </c>
      <c r="J30" s="29" t="s">
        <v>24</v>
      </c>
      <c r="K30" s="16">
        <v>100000</v>
      </c>
      <c r="L30" s="81">
        <f>H9+H10</f>
        <v>100000</v>
      </c>
      <c r="M30" s="18">
        <f>K30-L30</f>
        <v>0</v>
      </c>
    </row>
    <row r="31" spans="1:14" ht="30" customHeight="1">
      <c r="A31" s="36"/>
      <c r="B31" s="38"/>
      <c r="C31" s="38"/>
      <c r="D31" s="38"/>
      <c r="E31" s="38"/>
      <c r="F31" s="37"/>
      <c r="G31" s="110"/>
      <c r="H31" s="106"/>
      <c r="I31" s="15" t="s">
        <v>25</v>
      </c>
      <c r="J31" s="30" t="s">
        <v>26</v>
      </c>
      <c r="K31" s="16">
        <v>50000</v>
      </c>
      <c r="L31" s="17">
        <f>H6</f>
        <v>26000</v>
      </c>
      <c r="M31" s="18">
        <f t="shared" si="1"/>
        <v>24000</v>
      </c>
    </row>
    <row r="32" spans="1:14" ht="39.950000000000003" customHeight="1">
      <c r="A32" s="36"/>
      <c r="B32" s="38"/>
      <c r="C32" s="38"/>
      <c r="D32" s="38"/>
      <c r="E32" s="38"/>
      <c r="F32" s="37"/>
      <c r="G32" s="110"/>
      <c r="H32" s="67" t="s">
        <v>13</v>
      </c>
      <c r="I32" s="67" t="s">
        <v>19</v>
      </c>
      <c r="J32" s="68" t="s">
        <v>27</v>
      </c>
      <c r="K32" s="69">
        <v>100000</v>
      </c>
      <c r="L32" s="70">
        <f>H14+H12+H8+H7+H15+H18+H19+H20</f>
        <v>94400</v>
      </c>
      <c r="M32" s="71">
        <f t="shared" si="1"/>
        <v>5600</v>
      </c>
      <c r="N32" s="31"/>
    </row>
    <row r="33" spans="1:14" ht="30" customHeight="1" thickBot="1">
      <c r="A33" s="36"/>
      <c r="B33" s="38"/>
      <c r="C33" s="38"/>
      <c r="D33" s="38"/>
      <c r="E33" s="38"/>
      <c r="F33" s="37"/>
      <c r="G33" s="111"/>
      <c r="H33" s="65" t="s">
        <v>34</v>
      </c>
      <c r="I33" s="66" t="s">
        <v>33</v>
      </c>
      <c r="J33" s="78" t="s">
        <v>52</v>
      </c>
      <c r="K33" s="63">
        <v>150000</v>
      </c>
      <c r="L33" s="73">
        <f>H21</f>
        <v>149700</v>
      </c>
      <c r="M33" s="64">
        <f t="shared" si="1"/>
        <v>300</v>
      </c>
      <c r="N33" s="31"/>
    </row>
    <row r="34" spans="1:14" ht="30" customHeight="1" thickBot="1">
      <c r="A34" s="36"/>
      <c r="B34" s="38"/>
      <c r="C34" s="38"/>
      <c r="D34" s="38"/>
      <c r="E34" s="38"/>
      <c r="F34" s="37"/>
      <c r="G34" s="94" t="s">
        <v>28</v>
      </c>
      <c r="H34" s="95"/>
      <c r="I34" s="95"/>
      <c r="J34" s="96"/>
      <c r="K34" s="19">
        <f>SUM(K28:K33)</f>
        <v>800000</v>
      </c>
      <c r="L34" s="74">
        <f>SUM(L28:L33)</f>
        <v>730300</v>
      </c>
      <c r="M34" s="20">
        <f t="shared" si="1"/>
        <v>69700</v>
      </c>
    </row>
  </sheetData>
  <mergeCells count="7">
    <mergeCell ref="G34:J34"/>
    <mergeCell ref="B1:K2"/>
    <mergeCell ref="H28:H29"/>
    <mergeCell ref="H30:H31"/>
    <mergeCell ref="J25:K25"/>
    <mergeCell ref="B25:F25"/>
    <mergeCell ref="G28:G33"/>
  </mergeCells>
  <phoneticPr fontId="12" type="noConversion"/>
  <conditionalFormatting sqref="B1:K3 G4:I4 I25 G5:H7 G9 H8 G10:H25">
    <cfRule type="cellIs" dxfId="0" priority="1" stopIfTrue="1" operator="lessThan">
      <formula>0</formula>
    </cfRule>
  </conditionalFormatting>
  <pageMargins left="0.7" right="0.7" top="0.75" bottom="0.75" header="0.3" footer="0.3"/>
  <pageSetup scale="35" orientation="landscape" r:id="rId1"/>
  <headerFooter>
    <oddFooter>&amp;C&amp;"Apple SD 산돌고딕 Neo 일반체,Regular"&amp;12&amp;K000000&amp;P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2017년 4월 현금출납기록부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1234</cp:lastModifiedBy>
  <cp:lastPrinted>2017-05-02T03:59:33Z</cp:lastPrinted>
  <dcterms:created xsi:type="dcterms:W3CDTF">2017-05-05T23:32:47Z</dcterms:created>
  <dcterms:modified xsi:type="dcterms:W3CDTF">2017-05-05T23:32:47Z</dcterms:modified>
</cp:coreProperties>
</file>