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45" windowWidth="15960" windowHeight="11760"/>
  </bookViews>
  <sheets>
    <sheet name="2017년 1월 현금출납기록부" sheetId="1" r:id="rId1"/>
  </sheets>
  <calcPr calcId="145621"/>
</workbook>
</file>

<file path=xl/calcChain.xml><?xml version="1.0" encoding="utf-8"?>
<calcChain xmlns="http://schemas.openxmlformats.org/spreadsheetml/2006/main">
  <c r="G25" i="1" l="1"/>
  <c r="H25" i="1"/>
  <c r="L31" i="1"/>
  <c r="I24" i="1"/>
  <c r="L32" i="1" l="1"/>
  <c r="L30" i="1"/>
  <c r="L29" i="1"/>
  <c r="L28" i="1"/>
  <c r="M28" i="1" l="1"/>
  <c r="M32" i="1"/>
  <c r="M30" i="1"/>
  <c r="M29" i="1"/>
  <c r="M31" i="1"/>
  <c r="M33" i="1" l="1"/>
  <c r="L33" i="1"/>
  <c r="I6" i="1" l="1"/>
  <c r="I7" i="1" s="1"/>
  <c r="I8" i="1" s="1"/>
  <c r="I9" i="1" s="1"/>
  <c r="I10" i="1" s="1"/>
  <c r="I11" i="1" s="1"/>
  <c r="I12" i="1" s="1"/>
  <c r="I13" i="1" s="1"/>
  <c r="I14" i="1" s="1"/>
  <c r="I15" i="1" s="1"/>
  <c r="I16" i="1" s="1"/>
  <c r="I17" i="1" s="1"/>
  <c r="I18" i="1" s="1"/>
  <c r="I19" i="1" s="1"/>
  <c r="I20" i="1" s="1"/>
  <c r="I21" i="1" s="1"/>
  <c r="I22" i="1" s="1"/>
  <c r="I23" i="1" s="1"/>
  <c r="K33" i="1" l="1"/>
  <c r="I25" i="1" l="1"/>
</calcChain>
</file>

<file path=xl/comments1.xml><?xml version="1.0" encoding="utf-8"?>
<comments xmlns="http://schemas.openxmlformats.org/spreadsheetml/2006/main">
  <authors>
    <author>user</author>
  </authors>
  <commentList>
    <comment ref="M33" authorId="0">
      <text>
        <r>
          <rPr>
            <sz val="11"/>
            <color indexed="8"/>
            <rFont val="Apple SD 산돌고딕 Neo 일반체"/>
            <family val="3"/>
            <charset val="129"/>
          </rPr>
          <t xml:space="preserve">user:
</t>
        </r>
        <r>
          <rPr>
            <sz val="12"/>
            <color indexed="8"/>
            <rFont val="Apple SD 산돌고딕 Neo 일반체"/>
            <family val="3"/>
            <charset val="129"/>
          </rPr>
          <t>통장개설시 100원 사비 미추가</t>
        </r>
      </text>
    </comment>
  </commentList>
</comments>
</file>

<file path=xl/sharedStrings.xml><?xml version="1.0" encoding="utf-8"?>
<sst xmlns="http://schemas.openxmlformats.org/spreadsheetml/2006/main" count="105" uniqueCount="76">
  <si>
    <t xml:space="preserve">기록자  :  이효진  </t>
  </si>
  <si>
    <t>증빙
번호</t>
  </si>
  <si>
    <t>월</t>
  </si>
  <si>
    <t>일</t>
  </si>
  <si>
    <t>구분</t>
  </si>
  <si>
    <t>내역 (구매 장소 - 사용내역)</t>
  </si>
  <si>
    <t>수입</t>
  </si>
  <si>
    <t>지출</t>
  </si>
  <si>
    <t>잔액</t>
  </si>
  <si>
    <t>구분
(현금/카드/이체)</t>
  </si>
  <si>
    <t>비고</t>
  </si>
  <si>
    <t>운영비</t>
  </si>
  <si>
    <t>사업비</t>
  </si>
  <si>
    <t>활동비</t>
  </si>
  <si>
    <t xml:space="preserve">월 </t>
  </si>
  <si>
    <t>담당부서</t>
  </si>
  <si>
    <t xml:space="preserve">항목 </t>
  </si>
  <si>
    <t>금액</t>
  </si>
  <si>
    <t>집행</t>
  </si>
  <si>
    <t>청년부</t>
  </si>
  <si>
    <t>양육부 (패밀리)</t>
  </si>
  <si>
    <t>성경공부 및 친교지원</t>
  </si>
  <si>
    <t>임원단</t>
  </si>
  <si>
    <t>청년부 식비</t>
  </si>
  <si>
    <t>임원단 회의비</t>
  </si>
  <si>
    <t>새신자팀</t>
  </si>
  <si>
    <t>새신자 선물 및 회의</t>
  </si>
  <si>
    <t>사업계획비
(심방, 사업계획 등)</t>
  </si>
  <si>
    <t>소  계</t>
  </si>
  <si>
    <t>2월</t>
    <phoneticPr fontId="15" type="noConversion"/>
  </si>
  <si>
    <t xml:space="preserve">    2017년 포이에마 청년부 2월 현금출납 기록부</t>
    <phoneticPr fontId="15" type="noConversion"/>
  </si>
  <si>
    <t>입금</t>
    <phoneticPr fontId="15" type="noConversion"/>
  </si>
  <si>
    <t>사업비</t>
    <phoneticPr fontId="15" type="noConversion"/>
  </si>
  <si>
    <t>계좌이체</t>
    <phoneticPr fontId="15" type="noConversion"/>
  </si>
  <si>
    <t>카드</t>
    <phoneticPr fontId="15" type="noConversion"/>
  </si>
  <si>
    <t>계좌이체</t>
    <phoneticPr fontId="15" type="noConversion"/>
  </si>
  <si>
    <t>운영비</t>
    <phoneticPr fontId="15" type="noConversion"/>
  </si>
  <si>
    <t>성경공부 및 친교지원 1
(세븐일레븐 - 과자 8봉지)</t>
    <phoneticPr fontId="15" type="noConversion"/>
  </si>
  <si>
    <t>2월예산 : 650,000원 
통장개설시 사비입금 : 100원</t>
    <phoneticPr fontId="15" type="noConversion"/>
  </si>
  <si>
    <t>사업비</t>
    <phoneticPr fontId="15" type="noConversion"/>
  </si>
  <si>
    <t>카드</t>
    <phoneticPr fontId="15" type="noConversion"/>
  </si>
  <si>
    <t>카드</t>
    <phoneticPr fontId="15" type="noConversion"/>
  </si>
  <si>
    <t>사업비</t>
    <phoneticPr fontId="15" type="noConversion"/>
  </si>
  <si>
    <t>청년부 식비 3
(세븐일레븐 - 컵라면14개,  음료3병,  과자5봉지)</t>
    <phoneticPr fontId="15" type="noConversion"/>
  </si>
  <si>
    <t>청년부 식비 2
(세븐일레븐 - 20L종량제 10매, 3L종량제 10매)</t>
    <phoneticPr fontId="15" type="noConversion"/>
  </si>
  <si>
    <t>임원단 회의비 1
(토노토 - 5만원)</t>
    <phoneticPr fontId="15" type="noConversion"/>
  </si>
  <si>
    <t>청년부 식비 1
(간지떡볶이 - 튀김, 순대, 떡볶이, 김밥)</t>
    <phoneticPr fontId="15" type="noConversion"/>
  </si>
  <si>
    <t>성경공부 및 친교지원 2- 스키캠프 핫팩구매
(세븐일레븐 - 대형주머니난로 4팩)</t>
    <phoneticPr fontId="15" type="noConversion"/>
  </si>
  <si>
    <t xml:space="preserve">성경공부 및 친교지원 3 - 스키캠프 식비
(이마트- 컵라면2박스, 과자4봉지, 봉투1개, 음료4병 ) </t>
    <phoneticPr fontId="15" type="noConversion"/>
  </si>
  <si>
    <t xml:space="preserve">성경공부 및 친교지원 4 - 스키캠프 식비
(CU- 음료4병, 간식2봉, 봉투1개) </t>
    <phoneticPr fontId="15" type="noConversion"/>
  </si>
  <si>
    <t>성경공부 및 친교지원 5 - 스키캠프 숙박비
(포천 베어스타운 - 1박2일 숙박비)</t>
    <phoneticPr fontId="15" type="noConversion"/>
  </si>
  <si>
    <t>성경공부 및 친교지원 6 -스키캠프 주유비
(가산농협내촌주유소 - 교회차량 주유비)</t>
    <phoneticPr fontId="15" type="noConversion"/>
  </si>
  <si>
    <t>2월 예산 입금 (1월 통장개설시 사비 100원 포함)</t>
    <phoneticPr fontId="15" type="noConversion"/>
  </si>
  <si>
    <t>활동비</t>
    <phoneticPr fontId="15" type="noConversion"/>
  </si>
  <si>
    <t>카드</t>
    <phoneticPr fontId="15" type="noConversion"/>
  </si>
  <si>
    <t>목사님 심방 비용</t>
    <phoneticPr fontId="15" type="noConversion"/>
  </si>
  <si>
    <t>사업계획비 1
(스타벅스 - 음료2잔 )</t>
    <phoneticPr fontId="15" type="noConversion"/>
  </si>
  <si>
    <t>사업계획비 2
(스타벅스 - 음료2잔)</t>
    <phoneticPr fontId="15" type="noConversion"/>
  </si>
  <si>
    <t>사업비</t>
    <phoneticPr fontId="15" type="noConversion"/>
  </si>
  <si>
    <t>청년부 식비 4
(아웃백 - 식사 9개, 음료 5개)</t>
    <phoneticPr fontId="15" type="noConversion"/>
  </si>
  <si>
    <t>카드</t>
    <phoneticPr fontId="15" type="noConversion"/>
  </si>
  <si>
    <t>활동비</t>
    <phoneticPr fontId="15" type="noConversion"/>
  </si>
  <si>
    <t>성경공부 및 친교지원 7
(With me - 음료 2병)</t>
    <phoneticPr fontId="15" type="noConversion"/>
  </si>
  <si>
    <t>사업계획비 3
(간지떡볶이 - 떡볶이 4인분, 튀김8인분, 순대8인분)</t>
    <phoneticPr fontId="15" type="noConversion"/>
  </si>
  <si>
    <t>운영비</t>
    <phoneticPr fontId="15" type="noConversion"/>
  </si>
  <si>
    <t>임원단 회의비 2
(호야커피 - 음료 7잔)</t>
    <phoneticPr fontId="15" type="noConversion"/>
  </si>
  <si>
    <t>임원단 회의비 3
(호야커피 - 음료 1잔)</t>
    <phoneticPr fontId="15" type="noConversion"/>
  </si>
  <si>
    <t>합  계</t>
    <phoneticPr fontId="15" type="noConversion"/>
  </si>
  <si>
    <t>운영비</t>
    <phoneticPr fontId="15" type="noConversion"/>
  </si>
  <si>
    <t>새신자 선물 및 회의 1
(파리바게트 - 케이크)</t>
    <phoneticPr fontId="15" type="noConversion"/>
  </si>
  <si>
    <t>2월 생일자 케이크 구매</t>
    <phoneticPr fontId="15" type="noConversion"/>
  </si>
  <si>
    <t>새신자 선물 및 회의 2
(CU - 만원상당 문화상품권 2매)</t>
    <phoneticPr fontId="15" type="noConversion"/>
  </si>
  <si>
    <t>현금</t>
    <phoneticPr fontId="15" type="noConversion"/>
  </si>
  <si>
    <t>다음달 생일자 생일선물 구입</t>
    <phoneticPr fontId="15" type="noConversion"/>
  </si>
  <si>
    <t>2월17일~18일 1박2일 청년부스키캠프</t>
    <phoneticPr fontId="15" type="noConversion"/>
  </si>
  <si>
    <t xml:space="preserve"> 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</si>
</sst>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0;#,##0"/>
    <numFmt numFmtId="177" formatCode="#,##0&quot; &quot;"/>
    <numFmt numFmtId="178" formatCode="&quot; ₩&quot;* #,##0&quot; &quot;;&quot;-₩&quot;* #,##0&quot; &quot;;&quot; ₩&quot;* &quot;- &quot;"/>
  </numFmts>
  <fonts count="20">
    <font>
      <sz val="11"/>
      <color indexed="8"/>
      <name val="맑은 고딕"/>
    </font>
    <font>
      <sz val="12"/>
      <color indexed="8"/>
      <name val="Apple SD 산돌고딕 Neo 일반체"/>
      <family val="3"/>
      <charset val="129"/>
    </font>
    <font>
      <sz val="14"/>
      <color indexed="8"/>
      <name val="맑은 고딕"/>
      <family val="3"/>
      <charset val="129"/>
    </font>
    <font>
      <b/>
      <sz val="32"/>
      <color indexed="8"/>
      <name val="HY헤드라인M"/>
      <family val="1"/>
      <charset val="129"/>
    </font>
    <font>
      <b/>
      <sz val="20"/>
      <color indexed="8"/>
      <name val="맑은 고딕"/>
      <family val="3"/>
      <charset val="129"/>
    </font>
    <font>
      <sz val="16"/>
      <color indexed="8"/>
      <name val="HY강B"/>
      <family val="1"/>
      <charset val="129"/>
    </font>
    <font>
      <b/>
      <sz val="14"/>
      <color indexed="8"/>
      <name val="맑은 고딕"/>
      <family val="3"/>
      <charset val="129"/>
    </font>
    <font>
      <b/>
      <sz val="16"/>
      <color indexed="8"/>
      <name val="맑은 고딕"/>
      <family val="3"/>
      <charset val="129"/>
    </font>
    <font>
      <sz val="14"/>
      <color indexed="8"/>
      <name val="맑은 고딕"/>
      <family val="3"/>
      <charset val="129"/>
    </font>
    <font>
      <b/>
      <sz val="14"/>
      <color indexed="8"/>
      <name val="한컴 윤고딕 240"/>
      <family val="1"/>
      <charset val="129"/>
    </font>
    <font>
      <b/>
      <sz val="12"/>
      <color indexed="8"/>
      <name val="맑은 고딕"/>
      <family val="3"/>
      <charset val="129"/>
    </font>
    <font>
      <b/>
      <sz val="14"/>
      <color indexed="11"/>
      <name val="맑은 고딕"/>
      <family val="3"/>
      <charset val="129"/>
    </font>
    <font>
      <b/>
      <sz val="14"/>
      <color indexed="8"/>
      <name val="함초롬바탕"/>
      <family val="1"/>
      <charset val="129"/>
    </font>
    <font>
      <sz val="12"/>
      <color indexed="8"/>
      <name val="맑은 고딕"/>
      <family val="3"/>
      <charset val="129"/>
    </font>
    <font>
      <sz val="11"/>
      <color indexed="8"/>
      <name val="Apple SD 산돌고딕 Neo 일반체"/>
      <family val="3"/>
      <charset val="129"/>
    </font>
    <font>
      <sz val="8"/>
      <name val="돋움"/>
      <family val="3"/>
      <charset val="129"/>
    </font>
    <font>
      <sz val="14"/>
      <color theme="1"/>
      <name val="맑은 고딕"/>
      <family val="3"/>
      <charset val="129"/>
    </font>
    <font>
      <b/>
      <sz val="15"/>
      <color indexed="8"/>
      <name val="맑은 고딕"/>
      <family val="3"/>
      <charset val="129"/>
    </font>
    <font>
      <b/>
      <sz val="15"/>
      <color indexed="11"/>
      <name val="맑은 고딕"/>
      <family val="3"/>
      <charset val="129"/>
    </font>
    <font>
      <sz val="11"/>
      <color indexed="8"/>
      <name val="맑은 고딕"/>
      <family val="3"/>
      <charset val="129"/>
    </font>
  </fonts>
  <fills count="14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5"/>
        <bgColor auto="1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BD5F0"/>
        <bgColor indexed="64"/>
      </patternFill>
    </fill>
    <fill>
      <patternFill patternType="solid">
        <fgColor theme="4" tint="0.79998168889431442"/>
        <bgColor indexed="64"/>
      </patternFill>
    </fill>
  </fills>
  <borders count="57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9"/>
      </left>
      <right style="medium">
        <color indexed="8"/>
      </right>
      <top style="thin">
        <color indexed="9"/>
      </top>
      <bottom/>
      <diagonal/>
    </border>
    <border>
      <left style="medium">
        <color indexed="8"/>
      </left>
      <right/>
      <top/>
      <bottom/>
      <diagonal/>
    </border>
    <border>
      <left/>
      <right/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9"/>
      </left>
      <right style="medium">
        <color indexed="8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9"/>
      </top>
      <bottom style="thin">
        <color indexed="9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9"/>
      </bottom>
      <diagonal/>
    </border>
    <border>
      <left style="thin">
        <color indexed="8"/>
      </left>
      <right style="thin">
        <color indexed="8"/>
      </right>
      <top style="thin">
        <color indexed="9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9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9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9"/>
      </left>
      <right style="medium">
        <color indexed="64"/>
      </right>
      <top/>
      <bottom/>
      <diagonal/>
    </border>
    <border>
      <left style="thin">
        <color indexed="9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120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4" xfId="0" applyFont="1" applyBorder="1" applyAlignment="1">
      <alignment vertical="center"/>
    </xf>
    <xf numFmtId="0" fontId="0" fillId="0" borderId="8" xfId="0" applyNumberFormat="1" applyFont="1" applyBorder="1" applyAlignment="1">
      <alignment vertical="center"/>
    </xf>
    <xf numFmtId="176" fontId="4" fillId="2" borderId="9" xfId="0" applyNumberFormat="1" applyFont="1" applyFill="1" applyBorder="1" applyAlignment="1">
      <alignment vertical="center"/>
    </xf>
    <xf numFmtId="176" fontId="4" fillId="2" borderId="10" xfId="0" applyNumberFormat="1" applyFont="1" applyFill="1" applyBorder="1" applyAlignment="1">
      <alignment vertical="center"/>
    </xf>
    <xf numFmtId="49" fontId="5" fillId="2" borderId="11" xfId="0" applyNumberFormat="1" applyFont="1" applyFill="1" applyBorder="1" applyAlignment="1">
      <alignment horizontal="right"/>
    </xf>
    <xf numFmtId="0" fontId="0" fillId="0" borderId="5" xfId="0" applyNumberFormat="1" applyFont="1" applyBorder="1" applyAlignment="1">
      <alignment vertical="center"/>
    </xf>
    <xf numFmtId="49" fontId="7" fillId="4" borderId="12" xfId="0" applyNumberFormat="1" applyFont="1" applyFill="1" applyBorder="1" applyAlignment="1">
      <alignment horizontal="center" vertical="center"/>
    </xf>
    <xf numFmtId="49" fontId="7" fillId="4" borderId="12" xfId="0" applyNumberFormat="1" applyFont="1" applyFill="1" applyBorder="1" applyAlignment="1">
      <alignment horizontal="center" vertical="center" wrapText="1"/>
    </xf>
    <xf numFmtId="49" fontId="6" fillId="4" borderId="12" xfId="0" applyNumberFormat="1" applyFont="1" applyFill="1" applyBorder="1" applyAlignment="1">
      <alignment horizontal="center" vertical="center" wrapText="1"/>
    </xf>
    <xf numFmtId="49" fontId="12" fillId="4" borderId="18" xfId="0" applyNumberFormat="1" applyFont="1" applyFill="1" applyBorder="1" applyAlignment="1">
      <alignment horizontal="center" vertical="center"/>
    </xf>
    <xf numFmtId="49" fontId="12" fillId="4" borderId="21" xfId="0" applyNumberFormat="1" applyFont="1" applyFill="1" applyBorder="1" applyAlignment="1">
      <alignment horizontal="center" vertical="center"/>
    </xf>
    <xf numFmtId="49" fontId="12" fillId="4" borderId="21" xfId="0" applyNumberFormat="1" applyFont="1" applyFill="1" applyBorder="1" applyAlignment="1">
      <alignment horizontal="center" vertical="center" wrapText="1"/>
    </xf>
    <xf numFmtId="49" fontId="12" fillId="4" borderId="19" xfId="0" applyNumberFormat="1" applyFont="1" applyFill="1" applyBorder="1" applyAlignment="1">
      <alignment horizontal="center" vertical="center"/>
    </xf>
    <xf numFmtId="49" fontId="13" fillId="5" borderId="23" xfId="0" applyNumberFormat="1" applyFont="1" applyFill="1" applyBorder="1" applyAlignment="1">
      <alignment horizontal="center" vertical="center"/>
    </xf>
    <xf numFmtId="178" fontId="13" fillId="5" borderId="14" xfId="0" applyNumberFormat="1" applyFont="1" applyFill="1" applyBorder="1" applyAlignment="1">
      <alignment horizontal="center" vertical="center"/>
    </xf>
    <xf numFmtId="178" fontId="13" fillId="0" borderId="13" xfId="0" applyNumberFormat="1" applyFont="1" applyBorder="1" applyAlignment="1">
      <alignment vertical="center"/>
    </xf>
    <xf numFmtId="178" fontId="13" fillId="0" borderId="14" xfId="0" applyNumberFormat="1" applyFont="1" applyBorder="1" applyAlignment="1">
      <alignment vertical="center"/>
    </xf>
    <xf numFmtId="49" fontId="13" fillId="5" borderId="27" xfId="0" applyNumberFormat="1" applyFont="1" applyFill="1" applyBorder="1" applyAlignment="1">
      <alignment horizontal="center" vertical="center"/>
    </xf>
    <xf numFmtId="178" fontId="13" fillId="5" borderId="17" xfId="0" applyNumberFormat="1" applyFont="1" applyFill="1" applyBorder="1" applyAlignment="1">
      <alignment horizontal="center" vertical="center"/>
    </xf>
    <xf numFmtId="178" fontId="13" fillId="0" borderId="16" xfId="0" applyNumberFormat="1" applyFont="1" applyBorder="1" applyAlignment="1">
      <alignment vertical="center"/>
    </xf>
    <xf numFmtId="178" fontId="13" fillId="0" borderId="17" xfId="0" applyNumberFormat="1" applyFont="1" applyBorder="1" applyAlignment="1">
      <alignment vertical="center"/>
    </xf>
    <xf numFmtId="178" fontId="12" fillId="4" borderId="19" xfId="0" applyNumberFormat="1" applyFont="1" applyFill="1" applyBorder="1" applyAlignment="1">
      <alignment horizontal="center" vertical="center"/>
    </xf>
    <xf numFmtId="178" fontId="8" fillId="6" borderId="18" xfId="0" applyNumberFormat="1" applyFont="1" applyFill="1" applyBorder="1" applyAlignment="1">
      <alignment vertical="center"/>
    </xf>
    <xf numFmtId="178" fontId="11" fillId="6" borderId="19" xfId="0" applyNumberFormat="1" applyFont="1" applyFill="1" applyBorder="1" applyAlignment="1">
      <alignment vertical="center"/>
    </xf>
    <xf numFmtId="49" fontId="2" fillId="5" borderId="15" xfId="0" applyNumberFormat="1" applyFont="1" applyFill="1" applyBorder="1" applyAlignment="1">
      <alignment horizontal="center" vertical="center" wrapText="1"/>
    </xf>
    <xf numFmtId="49" fontId="7" fillId="4" borderId="31" xfId="0" applyNumberFormat="1" applyFont="1" applyFill="1" applyBorder="1" applyAlignment="1">
      <alignment horizontal="center" vertical="center"/>
    </xf>
    <xf numFmtId="49" fontId="6" fillId="3" borderId="34" xfId="0" applyNumberFormat="1" applyFont="1" applyFill="1" applyBorder="1" applyAlignment="1">
      <alignment horizontal="center" vertical="center" wrapText="1"/>
    </xf>
    <xf numFmtId="49" fontId="6" fillId="6" borderId="20" xfId="0" applyNumberFormat="1" applyFont="1" applyFill="1" applyBorder="1" applyAlignment="1">
      <alignment horizontal="center" vertical="center"/>
    </xf>
    <xf numFmtId="0" fontId="2" fillId="5" borderId="15" xfId="0" applyNumberFormat="1" applyFont="1" applyFill="1" applyBorder="1" applyAlignment="1">
      <alignment horizontal="center" vertical="center" wrapText="1"/>
    </xf>
    <xf numFmtId="0" fontId="2" fillId="5" borderId="36" xfId="0" applyNumberFormat="1" applyFont="1" applyFill="1" applyBorder="1" applyAlignment="1">
      <alignment vertical="center" wrapText="1"/>
    </xf>
    <xf numFmtId="49" fontId="13" fillId="5" borderId="37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2" fillId="0" borderId="40" xfId="0" applyNumberFormat="1" applyFont="1" applyBorder="1" applyAlignment="1">
      <alignment horizontal="center" vertical="center"/>
    </xf>
    <xf numFmtId="49" fontId="2" fillId="8" borderId="15" xfId="0" applyNumberFormat="1" applyFont="1" applyFill="1" applyBorder="1" applyAlignment="1">
      <alignment horizontal="center" vertical="center" wrapText="1"/>
    </xf>
    <xf numFmtId="49" fontId="13" fillId="8" borderId="23" xfId="0" applyNumberFormat="1" applyFont="1" applyFill="1" applyBorder="1" applyAlignment="1">
      <alignment horizontal="center" vertical="center" wrapText="1"/>
    </xf>
    <xf numFmtId="49" fontId="13" fillId="7" borderId="23" xfId="0" applyNumberFormat="1" applyFont="1" applyFill="1" applyBorder="1" applyAlignment="1">
      <alignment horizontal="center" vertical="center" wrapText="1"/>
    </xf>
    <xf numFmtId="0" fontId="2" fillId="11" borderId="39" xfId="0" applyNumberFormat="1" applyFont="1" applyFill="1" applyBorder="1" applyAlignment="1">
      <alignment horizontal="center" vertical="center" wrapText="1"/>
    </xf>
    <xf numFmtId="49" fontId="2" fillId="11" borderId="15" xfId="0" applyNumberFormat="1" applyFont="1" applyFill="1" applyBorder="1" applyAlignment="1">
      <alignment horizontal="center" vertical="center" wrapText="1"/>
    </xf>
    <xf numFmtId="49" fontId="2" fillId="7" borderId="15" xfId="0" applyNumberFormat="1" applyFont="1" applyFill="1" applyBorder="1" applyAlignment="1">
      <alignment horizontal="center" vertical="center" wrapText="1"/>
    </xf>
    <xf numFmtId="49" fontId="16" fillId="9" borderId="15" xfId="0" applyNumberFormat="1" applyFont="1" applyFill="1" applyBorder="1" applyAlignment="1">
      <alignment horizontal="center" vertical="center" wrapText="1"/>
    </xf>
    <xf numFmtId="49" fontId="13" fillId="9" borderId="23" xfId="0" applyNumberFormat="1" applyFont="1" applyFill="1" applyBorder="1" applyAlignment="1">
      <alignment horizontal="center" vertical="center" wrapText="1"/>
    </xf>
    <xf numFmtId="0" fontId="0" fillId="10" borderId="0" xfId="0" applyNumberFormat="1" applyFont="1" applyFill="1" applyAlignment="1">
      <alignment vertical="center"/>
    </xf>
    <xf numFmtId="49" fontId="13" fillId="11" borderId="23" xfId="0" applyNumberFormat="1" applyFont="1" applyFill="1" applyBorder="1" applyAlignment="1">
      <alignment horizontal="center" vertical="center" wrapText="1"/>
    </xf>
    <xf numFmtId="49" fontId="13" fillId="12" borderId="27" xfId="0" applyNumberFormat="1" applyFont="1" applyFill="1" applyBorder="1" applyAlignment="1">
      <alignment horizontal="center" vertical="center" wrapText="1"/>
    </xf>
    <xf numFmtId="49" fontId="2" fillId="12" borderId="15" xfId="0" applyNumberFormat="1" applyFont="1" applyFill="1" applyBorder="1" applyAlignment="1">
      <alignment horizontal="center" vertical="center" wrapText="1"/>
    </xf>
    <xf numFmtId="176" fontId="17" fillId="4" borderId="33" xfId="0" applyNumberFormat="1" applyFont="1" applyFill="1" applyBorder="1" applyAlignment="1">
      <alignment horizontal="right" vertical="center"/>
    </xf>
    <xf numFmtId="176" fontId="17" fillId="4" borderId="20" xfId="0" applyNumberFormat="1" applyFont="1" applyFill="1" applyBorder="1" applyAlignment="1">
      <alignment vertical="center"/>
    </xf>
    <xf numFmtId="176" fontId="18" fillId="6" borderId="28" xfId="0" applyNumberFormat="1" applyFont="1" applyFill="1" applyBorder="1" applyAlignment="1">
      <alignment horizontal="right" vertical="center"/>
    </xf>
    <xf numFmtId="0" fontId="2" fillId="5" borderId="44" xfId="0" applyNumberFormat="1" applyFont="1" applyFill="1" applyBorder="1" applyAlignment="1">
      <alignment vertical="center" wrapText="1"/>
    </xf>
    <xf numFmtId="0" fontId="2" fillId="5" borderId="45" xfId="0" applyNumberFormat="1" applyFont="1" applyFill="1" applyBorder="1" applyAlignment="1">
      <alignment vertical="center" wrapText="1"/>
    </xf>
    <xf numFmtId="0" fontId="2" fillId="5" borderId="46" xfId="0" applyNumberFormat="1" applyFont="1" applyFill="1" applyBorder="1" applyAlignment="1">
      <alignment vertical="center" wrapText="1"/>
    </xf>
    <xf numFmtId="0" fontId="0" fillId="0" borderId="6" xfId="0" applyFont="1" applyBorder="1" applyAlignment="1">
      <alignment vertical="center"/>
    </xf>
    <xf numFmtId="0" fontId="0" fillId="5" borderId="7" xfId="0" applyFont="1" applyFill="1" applyBorder="1" applyAlignment="1">
      <alignment vertical="center" wrapText="1"/>
    </xf>
    <xf numFmtId="0" fontId="0" fillId="5" borderId="6" xfId="0" applyFont="1" applyFill="1" applyBorder="1" applyAlignment="1">
      <alignment vertical="center"/>
    </xf>
    <xf numFmtId="0" fontId="0" fillId="0" borderId="47" xfId="0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0" fillId="0" borderId="6" xfId="0" applyNumberFormat="1" applyFont="1" applyBorder="1" applyAlignment="1">
      <alignment vertical="center"/>
    </xf>
    <xf numFmtId="0" fontId="9" fillId="0" borderId="6" xfId="0" applyNumberFormat="1" applyFont="1" applyBorder="1" applyAlignment="1">
      <alignment horizontal="center" vertical="center"/>
    </xf>
    <xf numFmtId="0" fontId="0" fillId="0" borderId="10" xfId="0" applyFont="1" applyBorder="1" applyAlignment="1">
      <alignment vertical="center"/>
    </xf>
    <xf numFmtId="0" fontId="0" fillId="0" borderId="48" xfId="0" applyFont="1" applyBorder="1" applyAlignment="1">
      <alignment vertical="center"/>
    </xf>
    <xf numFmtId="0" fontId="0" fillId="0" borderId="8" xfId="0" applyFont="1" applyBorder="1" applyAlignment="1">
      <alignment vertical="center"/>
    </xf>
    <xf numFmtId="0" fontId="0" fillId="0" borderId="49" xfId="0" applyNumberFormat="1" applyFont="1" applyBorder="1" applyAlignment="1">
      <alignment vertical="center"/>
    </xf>
    <xf numFmtId="0" fontId="0" fillId="0" borderId="50" xfId="0" applyFont="1" applyBorder="1" applyAlignment="1">
      <alignment vertical="center"/>
    </xf>
    <xf numFmtId="0" fontId="0" fillId="5" borderId="51" xfId="0" applyFont="1" applyFill="1" applyBorder="1" applyAlignment="1">
      <alignment vertical="center"/>
    </xf>
    <xf numFmtId="0" fontId="0" fillId="5" borderId="52" xfId="0" applyFont="1" applyFill="1" applyBorder="1" applyAlignment="1">
      <alignment vertical="center" wrapText="1"/>
    </xf>
    <xf numFmtId="0" fontId="0" fillId="5" borderId="29" xfId="0" applyFont="1" applyFill="1" applyBorder="1" applyAlignment="1">
      <alignment vertical="center"/>
    </xf>
    <xf numFmtId="0" fontId="0" fillId="5" borderId="51" xfId="0" applyFont="1" applyFill="1" applyBorder="1" applyAlignment="1">
      <alignment vertical="center" wrapText="1"/>
    </xf>
    <xf numFmtId="0" fontId="2" fillId="5" borderId="55" xfId="0" applyNumberFormat="1" applyFont="1" applyFill="1" applyBorder="1" applyAlignment="1">
      <alignment horizontal="center" vertical="center" wrapText="1"/>
    </xf>
    <xf numFmtId="0" fontId="6" fillId="3" borderId="35" xfId="0" applyNumberFormat="1" applyFont="1" applyFill="1" applyBorder="1" applyAlignment="1">
      <alignment horizontal="center" vertical="center" wrapText="1"/>
    </xf>
    <xf numFmtId="0" fontId="2" fillId="5" borderId="32" xfId="0" applyNumberFormat="1" applyFont="1" applyFill="1" applyBorder="1" applyAlignment="1">
      <alignment horizontal="center" vertical="center"/>
    </xf>
    <xf numFmtId="0" fontId="2" fillId="5" borderId="15" xfId="0" applyNumberFormat="1" applyFont="1" applyFill="1" applyBorder="1" applyAlignment="1">
      <alignment horizontal="center" vertical="center"/>
    </xf>
    <xf numFmtId="49" fontId="2" fillId="5" borderId="15" xfId="0" applyNumberFormat="1" applyFont="1" applyFill="1" applyBorder="1" applyAlignment="1">
      <alignment horizontal="center" vertical="center"/>
    </xf>
    <xf numFmtId="176" fontId="2" fillId="5" borderId="15" xfId="0" applyNumberFormat="1" applyFont="1" applyFill="1" applyBorder="1" applyAlignment="1">
      <alignment horizontal="right" vertical="center"/>
    </xf>
    <xf numFmtId="177" fontId="2" fillId="5" borderId="15" xfId="0" applyNumberFormat="1" applyFont="1" applyFill="1" applyBorder="1" applyAlignment="1">
      <alignment horizontal="right" vertical="center"/>
    </xf>
    <xf numFmtId="176" fontId="2" fillId="10" borderId="15" xfId="0" applyNumberFormat="1" applyFont="1" applyFill="1" applyBorder="1" applyAlignment="1">
      <alignment horizontal="right" vertical="center"/>
    </xf>
    <xf numFmtId="176" fontId="2" fillId="9" borderId="15" xfId="0" applyNumberFormat="1" applyFont="1" applyFill="1" applyBorder="1" applyAlignment="1">
      <alignment vertical="center"/>
    </xf>
    <xf numFmtId="0" fontId="6" fillId="3" borderId="35" xfId="0" applyNumberFormat="1" applyFont="1" applyFill="1" applyBorder="1" applyAlignment="1">
      <alignment horizontal="center" vertical="center"/>
    </xf>
    <xf numFmtId="176" fontId="2" fillId="8" borderId="15" xfId="0" applyNumberFormat="1" applyFont="1" applyFill="1" applyBorder="1" applyAlignment="1">
      <alignment vertical="center"/>
    </xf>
    <xf numFmtId="0" fontId="2" fillId="0" borderId="38" xfId="0" applyNumberFormat="1" applyFont="1" applyBorder="1" applyAlignment="1">
      <alignment horizontal="center" vertical="center"/>
    </xf>
    <xf numFmtId="0" fontId="2" fillId="0" borderId="39" xfId="0" applyNumberFormat="1" applyFont="1" applyBorder="1" applyAlignment="1">
      <alignment horizontal="center" vertical="center"/>
    </xf>
    <xf numFmtId="0" fontId="2" fillId="10" borderId="0" xfId="0" applyNumberFormat="1" applyFont="1" applyFill="1" applyAlignment="1">
      <alignment horizontal="center" vertical="center"/>
    </xf>
    <xf numFmtId="176" fontId="2" fillId="11" borderId="15" xfId="0" applyNumberFormat="1" applyFont="1" applyFill="1" applyBorder="1" applyAlignment="1">
      <alignment horizontal="right" vertical="center"/>
    </xf>
    <xf numFmtId="177" fontId="2" fillId="0" borderId="39" xfId="0" applyNumberFormat="1" applyFont="1" applyBorder="1" applyAlignment="1">
      <alignment horizontal="right" vertical="center"/>
    </xf>
    <xf numFmtId="3" fontId="2" fillId="7" borderId="0" xfId="0" applyNumberFormat="1" applyFont="1" applyFill="1" applyAlignment="1">
      <alignment vertical="center"/>
    </xf>
    <xf numFmtId="176" fontId="2" fillId="11" borderId="15" xfId="0" applyNumberFormat="1" applyFont="1" applyFill="1" applyBorder="1" applyAlignment="1">
      <alignment vertical="center"/>
    </xf>
    <xf numFmtId="176" fontId="2" fillId="12" borderId="15" xfId="0" applyNumberFormat="1" applyFont="1" applyFill="1" applyBorder="1" applyAlignment="1">
      <alignment vertical="center"/>
    </xf>
    <xf numFmtId="0" fontId="2" fillId="8" borderId="15" xfId="0" applyNumberFormat="1" applyFont="1" applyFill="1" applyBorder="1" applyAlignment="1">
      <alignment horizontal="center" vertical="center" wrapText="1"/>
    </xf>
    <xf numFmtId="0" fontId="2" fillId="5" borderId="42" xfId="0" applyNumberFormat="1" applyFont="1" applyFill="1" applyBorder="1" applyAlignment="1">
      <alignment horizontal="center" vertical="center"/>
    </xf>
    <xf numFmtId="0" fontId="2" fillId="5" borderId="43" xfId="0" applyNumberFormat="1" applyFont="1" applyFill="1" applyBorder="1" applyAlignment="1">
      <alignment horizontal="center" vertical="center"/>
    </xf>
    <xf numFmtId="0" fontId="2" fillId="11" borderId="43" xfId="0" applyNumberFormat="1" applyFont="1" applyFill="1" applyBorder="1" applyAlignment="1">
      <alignment horizontal="center" vertical="center" wrapText="1"/>
    </xf>
    <xf numFmtId="0" fontId="2" fillId="12" borderId="43" xfId="0" applyNumberFormat="1" applyFont="1" applyFill="1" applyBorder="1" applyAlignment="1">
      <alignment horizontal="center" vertical="center" wrapText="1"/>
    </xf>
    <xf numFmtId="0" fontId="2" fillId="13" borderId="43" xfId="0" applyNumberFormat="1" applyFont="1" applyFill="1" applyBorder="1" applyAlignment="1">
      <alignment horizontal="center" vertical="center" wrapText="1"/>
    </xf>
    <xf numFmtId="176" fontId="2" fillId="13" borderId="15" xfId="0" applyNumberFormat="1" applyFont="1" applyFill="1" applyBorder="1" applyAlignment="1">
      <alignment vertical="center"/>
    </xf>
    <xf numFmtId="0" fontId="6" fillId="3" borderId="53" xfId="0" applyNumberFormat="1" applyFont="1" applyFill="1" applyBorder="1" applyAlignment="1">
      <alignment horizontal="center" vertical="center"/>
    </xf>
    <xf numFmtId="0" fontId="2" fillId="5" borderId="56" xfId="0" applyNumberFormat="1" applyFont="1" applyFill="1" applyBorder="1" applyAlignment="1">
      <alignment horizontal="center" vertical="center"/>
    </xf>
    <xf numFmtId="0" fontId="2" fillId="9" borderId="56" xfId="0" applyNumberFormat="1" applyFont="1" applyFill="1" applyBorder="1" applyAlignment="1">
      <alignment horizontal="center" vertical="center" wrapText="1"/>
    </xf>
    <xf numFmtId="176" fontId="2" fillId="5" borderId="7" xfId="0" applyNumberFormat="1" applyFont="1" applyFill="1" applyBorder="1" applyAlignment="1">
      <alignment horizontal="right" vertical="center"/>
    </xf>
    <xf numFmtId="176" fontId="2" fillId="9" borderId="44" xfId="0" applyNumberFormat="1" applyFont="1" applyFill="1" applyBorder="1" applyAlignment="1">
      <alignment vertical="center"/>
    </xf>
    <xf numFmtId="177" fontId="2" fillId="5" borderId="5" xfId="0" applyNumberFormat="1" applyFont="1" applyFill="1" applyBorder="1" applyAlignment="1">
      <alignment horizontal="right" vertical="center"/>
    </xf>
    <xf numFmtId="0" fontId="2" fillId="5" borderId="54" xfId="0" applyNumberFormat="1" applyFont="1" applyFill="1" applyBorder="1" applyAlignment="1">
      <alignment horizontal="center" vertical="center" wrapText="1"/>
    </xf>
    <xf numFmtId="0" fontId="19" fillId="0" borderId="6" xfId="0" applyNumberFormat="1" applyFont="1" applyBorder="1" applyAlignment="1">
      <alignment vertical="center"/>
    </xf>
    <xf numFmtId="49" fontId="12" fillId="4" borderId="28" xfId="0" applyNumberFormat="1" applyFont="1" applyFill="1" applyBorder="1" applyAlignment="1">
      <alignment horizontal="center" vertical="center"/>
    </xf>
    <xf numFmtId="49" fontId="12" fillId="4" borderId="29" xfId="0" applyNumberFormat="1" applyFont="1" applyFill="1" applyBorder="1" applyAlignment="1">
      <alignment horizontal="center" vertical="center"/>
    </xf>
    <xf numFmtId="49" fontId="12" fillId="4" borderId="30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/>
    </xf>
    <xf numFmtId="176" fontId="3" fillId="2" borderId="2" xfId="0" applyNumberFormat="1" applyFont="1" applyFill="1" applyBorder="1" applyAlignment="1">
      <alignment horizontal="center"/>
    </xf>
    <xf numFmtId="176" fontId="3" fillId="2" borderId="3" xfId="0" applyNumberFormat="1" applyFont="1" applyFill="1" applyBorder="1" applyAlignment="1">
      <alignment horizontal="center"/>
    </xf>
    <xf numFmtId="176" fontId="3" fillId="2" borderId="5" xfId="0" applyNumberFormat="1" applyFont="1" applyFill="1" applyBorder="1" applyAlignment="1">
      <alignment horizontal="center"/>
    </xf>
    <xf numFmtId="176" fontId="3" fillId="2" borderId="6" xfId="0" applyNumberFormat="1" applyFont="1" applyFill="1" applyBorder="1" applyAlignment="1">
      <alignment horizontal="center"/>
    </xf>
    <xf numFmtId="176" fontId="3" fillId="2" borderId="7" xfId="0" applyNumberFormat="1" applyFont="1" applyFill="1" applyBorder="1" applyAlignment="1">
      <alignment horizontal="center"/>
    </xf>
    <xf numFmtId="0" fontId="13" fillId="5" borderId="22" xfId="0" applyNumberFormat="1" applyFont="1" applyFill="1" applyBorder="1" applyAlignment="1">
      <alignment horizontal="center" vertical="center"/>
    </xf>
    <xf numFmtId="0" fontId="13" fillId="5" borderId="26" xfId="0" applyNumberFormat="1" applyFont="1" applyFill="1" applyBorder="1" applyAlignment="1">
      <alignment horizontal="center" vertical="center"/>
    </xf>
    <xf numFmtId="49" fontId="13" fillId="5" borderId="23" xfId="0" applyNumberFormat="1" applyFont="1" applyFill="1" applyBorder="1" applyAlignment="1">
      <alignment horizontal="center" vertical="center"/>
    </xf>
    <xf numFmtId="0" fontId="13" fillId="5" borderId="23" xfId="0" applyNumberFormat="1" applyFont="1" applyFill="1" applyBorder="1" applyAlignment="1">
      <alignment horizontal="center" vertical="center"/>
    </xf>
    <xf numFmtId="49" fontId="13" fillId="5" borderId="24" xfId="0" applyNumberFormat="1" applyFont="1" applyFill="1" applyBorder="1" applyAlignment="1">
      <alignment horizontal="center" vertical="center"/>
    </xf>
    <xf numFmtId="0" fontId="13" fillId="5" borderId="25" xfId="0" applyNumberFormat="1" applyFont="1" applyFill="1" applyBorder="1" applyAlignment="1">
      <alignment horizontal="center" vertical="center"/>
    </xf>
    <xf numFmtId="0" fontId="10" fillId="5" borderId="41" xfId="0" applyNumberFormat="1" applyFont="1" applyFill="1" applyBorder="1" applyAlignment="1">
      <alignment horizontal="center" vertical="center" wrapText="1"/>
    </xf>
    <xf numFmtId="49" fontId="6" fillId="4" borderId="41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1">
    <dxf>
      <font>
        <color rgb="FFFF0000"/>
      </font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92D050"/>
      <rgbColor rgb="FFFF0000"/>
      <rgbColor rgb="FFDEEAF6"/>
      <rgbColor rgb="FFC5DEB5"/>
      <rgbColor rgb="FFFFFFFF"/>
      <rgbColor rgb="FFFFFF00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BD5F0"/>
      <color rgb="FFE8909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 테마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테마">
      <a:majorFont>
        <a:latin typeface="Apple SD 산돌고딕 Neo 볼드체"/>
        <a:ea typeface="Apple SD 산돌고딕 Neo 볼드체"/>
        <a:cs typeface="Apple SD 산돌고딕 Neo 볼드체"/>
      </a:majorFont>
      <a:minorFont>
        <a:latin typeface="Apple SD 산돌고딕 Neo 일반체"/>
        <a:ea typeface="Apple SD 산돌고딕 Neo 일반체"/>
        <a:cs typeface="Apple SD 산돌고딕 Neo 일반체"/>
      </a:minorFont>
    </a:fontScheme>
    <a:fmtScheme name="Office 테마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IV33"/>
  <sheetViews>
    <sheetView showGridLines="0" tabSelected="1" zoomScale="70" zoomScaleNormal="70" workbookViewId="0">
      <selection activeCell="N15" sqref="N15"/>
    </sheetView>
  </sheetViews>
  <sheetFormatPr defaultColWidth="8.875" defaultRowHeight="16.5" customHeight="1"/>
  <cols>
    <col min="1" max="1" width="8.875" style="1" customWidth="1"/>
    <col min="2" max="2" width="6.375" style="1" customWidth="1"/>
    <col min="3" max="3" width="5.375" style="1" customWidth="1"/>
    <col min="4" max="4" width="5.125" style="1" customWidth="1"/>
    <col min="5" max="5" width="12.875" style="1" customWidth="1"/>
    <col min="6" max="6" width="63.125" style="1" customWidth="1"/>
    <col min="7" max="7" width="16.125" style="1" customWidth="1"/>
    <col min="8" max="8" width="15.625" style="1" customWidth="1"/>
    <col min="9" max="9" width="16.375" style="1" customWidth="1"/>
    <col min="10" max="10" width="20" style="1" customWidth="1"/>
    <col min="11" max="11" width="42.875" style="1" customWidth="1"/>
    <col min="12" max="12" width="20.125" style="1" customWidth="1"/>
    <col min="13" max="13" width="19.875" style="1" customWidth="1"/>
    <col min="14" max="256" width="8.875" style="1" customWidth="1"/>
  </cols>
  <sheetData>
    <row r="1" spans="1:14" ht="35.1" customHeight="1">
      <c r="A1" s="2"/>
      <c r="B1" s="106" t="s">
        <v>30</v>
      </c>
      <c r="C1" s="107"/>
      <c r="D1" s="107"/>
      <c r="E1" s="107"/>
      <c r="F1" s="107"/>
      <c r="G1" s="107"/>
      <c r="H1" s="107"/>
      <c r="I1" s="107"/>
      <c r="J1" s="107"/>
      <c r="K1" s="108"/>
      <c r="L1" s="56"/>
      <c r="M1" s="53"/>
      <c r="N1" s="58"/>
    </row>
    <row r="2" spans="1:14" ht="35.1" customHeight="1">
      <c r="A2" s="62"/>
      <c r="B2" s="109"/>
      <c r="C2" s="110"/>
      <c r="D2" s="110"/>
      <c r="E2" s="110"/>
      <c r="F2" s="110"/>
      <c r="G2" s="110"/>
      <c r="H2" s="110"/>
      <c r="I2" s="110"/>
      <c r="J2" s="110"/>
      <c r="K2" s="111"/>
      <c r="L2" s="57"/>
      <c r="M2" s="53"/>
      <c r="N2" s="58"/>
    </row>
    <row r="3" spans="1:14" ht="35.1" customHeight="1">
      <c r="A3" s="3"/>
      <c r="B3" s="4"/>
      <c r="C3" s="5"/>
      <c r="D3" s="5"/>
      <c r="E3" s="5"/>
      <c r="F3" s="5"/>
      <c r="G3" s="5"/>
      <c r="H3" s="5"/>
      <c r="I3" s="5"/>
      <c r="J3" s="5"/>
      <c r="K3" s="6" t="s">
        <v>0</v>
      </c>
      <c r="L3" s="7"/>
      <c r="M3" s="58"/>
      <c r="N3" s="58"/>
    </row>
    <row r="4" spans="1:14" ht="48" customHeight="1">
      <c r="A4" s="62"/>
      <c r="B4" s="28" t="s">
        <v>1</v>
      </c>
      <c r="C4" s="27" t="s">
        <v>2</v>
      </c>
      <c r="D4" s="8" t="s">
        <v>3</v>
      </c>
      <c r="E4" s="8" t="s">
        <v>4</v>
      </c>
      <c r="F4" s="9" t="s">
        <v>5</v>
      </c>
      <c r="G4" s="8" t="s">
        <v>6</v>
      </c>
      <c r="H4" s="8" t="s">
        <v>7</v>
      </c>
      <c r="I4" s="8" t="s">
        <v>8</v>
      </c>
      <c r="J4" s="10" t="s">
        <v>9</v>
      </c>
      <c r="K4" s="9" t="s">
        <v>10</v>
      </c>
      <c r="L4" s="57"/>
      <c r="M4" s="53"/>
      <c r="N4" s="58"/>
    </row>
    <row r="5" spans="1:14" ht="48" customHeight="1">
      <c r="A5" s="62"/>
      <c r="B5" s="70"/>
      <c r="C5" s="71">
        <v>2</v>
      </c>
      <c r="D5" s="72">
        <v>1</v>
      </c>
      <c r="E5" s="73" t="s">
        <v>31</v>
      </c>
      <c r="F5" s="26" t="s">
        <v>52</v>
      </c>
      <c r="G5" s="74">
        <v>650100</v>
      </c>
      <c r="H5" s="74"/>
      <c r="I5" s="75">
        <v>650100</v>
      </c>
      <c r="J5" s="30" t="s">
        <v>33</v>
      </c>
      <c r="K5" s="26" t="s">
        <v>38</v>
      </c>
      <c r="L5" s="57"/>
      <c r="M5" s="59"/>
      <c r="N5" s="58"/>
    </row>
    <row r="6" spans="1:14" ht="48" customHeight="1">
      <c r="A6" s="62"/>
      <c r="B6" s="70">
        <v>1</v>
      </c>
      <c r="C6" s="71">
        <v>2</v>
      </c>
      <c r="D6" s="72">
        <v>4</v>
      </c>
      <c r="E6" s="73" t="s">
        <v>36</v>
      </c>
      <c r="F6" s="41" t="s">
        <v>69</v>
      </c>
      <c r="G6" s="76"/>
      <c r="H6" s="77">
        <v>21000</v>
      </c>
      <c r="I6" s="75">
        <f t="shared" ref="I6:I17" si="0">I5-H6</f>
        <v>629100</v>
      </c>
      <c r="J6" s="26" t="s">
        <v>35</v>
      </c>
      <c r="K6" s="26" t="s">
        <v>70</v>
      </c>
      <c r="L6" s="57"/>
      <c r="M6" s="59"/>
      <c r="N6" s="58"/>
    </row>
    <row r="7" spans="1:14" ht="48" customHeight="1">
      <c r="A7" s="62"/>
      <c r="B7" s="78">
        <v>2</v>
      </c>
      <c r="C7" s="71">
        <v>2</v>
      </c>
      <c r="D7" s="72">
        <v>5</v>
      </c>
      <c r="E7" s="73" t="s">
        <v>32</v>
      </c>
      <c r="F7" s="35" t="s">
        <v>46</v>
      </c>
      <c r="G7" s="76"/>
      <c r="H7" s="79">
        <v>69000</v>
      </c>
      <c r="I7" s="75">
        <f t="shared" si="0"/>
        <v>560100</v>
      </c>
      <c r="J7" s="26" t="s">
        <v>34</v>
      </c>
      <c r="K7" s="26"/>
      <c r="L7" s="57"/>
      <c r="M7" s="59"/>
      <c r="N7" s="58"/>
    </row>
    <row r="8" spans="1:14" ht="48" customHeight="1">
      <c r="A8" s="62"/>
      <c r="B8" s="78">
        <v>3</v>
      </c>
      <c r="C8" s="33">
        <v>2</v>
      </c>
      <c r="D8" s="80">
        <v>5</v>
      </c>
      <c r="E8" s="81" t="s">
        <v>32</v>
      </c>
      <c r="F8" s="38" t="s">
        <v>37</v>
      </c>
      <c r="G8" s="82"/>
      <c r="H8" s="83">
        <v>13000</v>
      </c>
      <c r="I8" s="84">
        <f t="shared" si="0"/>
        <v>547100</v>
      </c>
      <c r="J8" s="33" t="s">
        <v>34</v>
      </c>
      <c r="K8" s="34"/>
      <c r="L8" s="57"/>
      <c r="M8" s="53"/>
      <c r="N8" s="58"/>
    </row>
    <row r="9" spans="1:14" ht="48" customHeight="1">
      <c r="A9" s="62"/>
      <c r="B9" s="78">
        <v>4</v>
      </c>
      <c r="C9" s="71">
        <v>2</v>
      </c>
      <c r="D9" s="72">
        <v>5</v>
      </c>
      <c r="E9" s="73" t="s">
        <v>36</v>
      </c>
      <c r="F9" s="40" t="s">
        <v>45</v>
      </c>
      <c r="G9" s="76"/>
      <c r="H9" s="85">
        <v>50000</v>
      </c>
      <c r="I9" s="75">
        <f t="shared" si="0"/>
        <v>497100</v>
      </c>
      <c r="J9" s="30" t="s">
        <v>34</v>
      </c>
      <c r="K9" s="30"/>
      <c r="L9" s="57"/>
      <c r="M9" s="53"/>
      <c r="N9" s="58"/>
    </row>
    <row r="10" spans="1:14" ht="48" customHeight="1">
      <c r="A10" s="62"/>
      <c r="B10" s="78">
        <v>5</v>
      </c>
      <c r="C10" s="71">
        <v>2</v>
      </c>
      <c r="D10" s="72">
        <v>12</v>
      </c>
      <c r="E10" s="73" t="s">
        <v>39</v>
      </c>
      <c r="F10" s="35" t="s">
        <v>44</v>
      </c>
      <c r="G10" s="76"/>
      <c r="H10" s="79">
        <v>7900</v>
      </c>
      <c r="I10" s="75">
        <f t="shared" si="0"/>
        <v>489200</v>
      </c>
      <c r="J10" s="26" t="s">
        <v>40</v>
      </c>
      <c r="K10" s="30"/>
      <c r="L10" s="57"/>
      <c r="M10" s="53"/>
      <c r="N10" s="58"/>
    </row>
    <row r="11" spans="1:14" ht="48" customHeight="1">
      <c r="A11" s="62"/>
      <c r="B11" s="78">
        <v>6</v>
      </c>
      <c r="C11" s="71">
        <v>2</v>
      </c>
      <c r="D11" s="72">
        <v>17</v>
      </c>
      <c r="E11" s="73" t="s">
        <v>42</v>
      </c>
      <c r="F11" s="39" t="s">
        <v>47</v>
      </c>
      <c r="G11" s="76"/>
      <c r="H11" s="86">
        <v>5100</v>
      </c>
      <c r="I11" s="75">
        <f t="shared" si="0"/>
        <v>484100</v>
      </c>
      <c r="J11" s="26" t="s">
        <v>41</v>
      </c>
      <c r="K11" s="30" t="s">
        <v>74</v>
      </c>
      <c r="L11" s="57"/>
      <c r="M11" s="53"/>
      <c r="N11" s="58"/>
    </row>
    <row r="12" spans="1:14" ht="48" customHeight="1">
      <c r="A12" s="62"/>
      <c r="B12" s="78">
        <v>7</v>
      </c>
      <c r="C12" s="71">
        <v>2</v>
      </c>
      <c r="D12" s="72">
        <v>17</v>
      </c>
      <c r="E12" s="73" t="s">
        <v>42</v>
      </c>
      <c r="F12" s="39" t="s">
        <v>48</v>
      </c>
      <c r="G12" s="76"/>
      <c r="H12" s="86">
        <v>26850</v>
      </c>
      <c r="I12" s="75">
        <f t="shared" si="0"/>
        <v>457250</v>
      </c>
      <c r="J12" s="26" t="s">
        <v>41</v>
      </c>
      <c r="K12" s="30" t="s">
        <v>74</v>
      </c>
      <c r="L12" s="57"/>
      <c r="M12" s="53"/>
      <c r="N12" s="58"/>
    </row>
    <row r="13" spans="1:14" ht="48" customHeight="1">
      <c r="A13" s="62"/>
      <c r="B13" s="78">
        <v>8</v>
      </c>
      <c r="C13" s="71">
        <v>2</v>
      </c>
      <c r="D13" s="72">
        <v>18</v>
      </c>
      <c r="E13" s="73" t="s">
        <v>42</v>
      </c>
      <c r="F13" s="39" t="s">
        <v>49</v>
      </c>
      <c r="G13" s="76"/>
      <c r="H13" s="86">
        <v>16250</v>
      </c>
      <c r="I13" s="75">
        <f t="shared" si="0"/>
        <v>441000</v>
      </c>
      <c r="J13" s="26" t="s">
        <v>41</v>
      </c>
      <c r="K13" s="30" t="s">
        <v>74</v>
      </c>
      <c r="L13" s="57"/>
      <c r="M13" s="53"/>
      <c r="N13" s="58"/>
    </row>
    <row r="14" spans="1:14" ht="48" customHeight="1">
      <c r="A14" s="62"/>
      <c r="B14" s="78">
        <v>9</v>
      </c>
      <c r="C14" s="71">
        <v>2</v>
      </c>
      <c r="D14" s="72">
        <v>18</v>
      </c>
      <c r="E14" s="73" t="s">
        <v>42</v>
      </c>
      <c r="F14" s="39" t="s">
        <v>50</v>
      </c>
      <c r="G14" s="76"/>
      <c r="H14" s="86">
        <v>105000</v>
      </c>
      <c r="I14" s="75">
        <f t="shared" si="0"/>
        <v>336000</v>
      </c>
      <c r="J14" s="26" t="s">
        <v>41</v>
      </c>
      <c r="K14" s="30" t="s">
        <v>74</v>
      </c>
      <c r="L14" s="57"/>
      <c r="M14" s="53"/>
      <c r="N14" s="58"/>
    </row>
    <row r="15" spans="1:14" ht="48" customHeight="1">
      <c r="A15" s="62"/>
      <c r="B15" s="78">
        <v>10</v>
      </c>
      <c r="C15" s="71">
        <v>2</v>
      </c>
      <c r="D15" s="72">
        <v>18</v>
      </c>
      <c r="E15" s="73" t="s">
        <v>42</v>
      </c>
      <c r="F15" s="39" t="s">
        <v>51</v>
      </c>
      <c r="G15" s="76"/>
      <c r="H15" s="86">
        <v>20000</v>
      </c>
      <c r="I15" s="75">
        <f t="shared" si="0"/>
        <v>316000</v>
      </c>
      <c r="J15" s="26" t="s">
        <v>41</v>
      </c>
      <c r="K15" s="30" t="s">
        <v>74</v>
      </c>
      <c r="L15" s="57"/>
      <c r="M15" s="53"/>
      <c r="N15" s="102" t="s">
        <v>75</v>
      </c>
    </row>
    <row r="16" spans="1:14" ht="48" customHeight="1">
      <c r="A16" s="62"/>
      <c r="B16" s="78">
        <v>11</v>
      </c>
      <c r="C16" s="71">
        <v>2</v>
      </c>
      <c r="D16" s="72">
        <v>19</v>
      </c>
      <c r="E16" s="73" t="s">
        <v>42</v>
      </c>
      <c r="F16" s="35" t="s">
        <v>43</v>
      </c>
      <c r="G16" s="76"/>
      <c r="H16" s="79">
        <v>26350</v>
      </c>
      <c r="I16" s="75">
        <f t="shared" si="0"/>
        <v>289650</v>
      </c>
      <c r="J16" s="26" t="s">
        <v>41</v>
      </c>
      <c r="K16" s="30"/>
      <c r="L16" s="57"/>
      <c r="M16" s="53"/>
      <c r="N16" s="58"/>
    </row>
    <row r="17" spans="1:14" ht="48" customHeight="1">
      <c r="A17" s="62"/>
      <c r="B17" s="78">
        <v>12</v>
      </c>
      <c r="C17" s="71">
        <v>2</v>
      </c>
      <c r="D17" s="72">
        <v>19</v>
      </c>
      <c r="E17" s="73" t="s">
        <v>53</v>
      </c>
      <c r="F17" s="46" t="s">
        <v>56</v>
      </c>
      <c r="G17" s="76"/>
      <c r="H17" s="87">
        <v>11200</v>
      </c>
      <c r="I17" s="75">
        <f t="shared" si="0"/>
        <v>278450</v>
      </c>
      <c r="J17" s="26" t="s">
        <v>41</v>
      </c>
      <c r="K17" s="30"/>
      <c r="L17" s="57"/>
      <c r="M17" s="53"/>
      <c r="N17" s="58"/>
    </row>
    <row r="18" spans="1:14" ht="48" customHeight="1">
      <c r="A18" s="62"/>
      <c r="B18" s="78">
        <v>13</v>
      </c>
      <c r="C18" s="71">
        <v>2</v>
      </c>
      <c r="D18" s="72">
        <v>21</v>
      </c>
      <c r="E18" s="73" t="s">
        <v>53</v>
      </c>
      <c r="F18" s="46" t="s">
        <v>57</v>
      </c>
      <c r="G18" s="76"/>
      <c r="H18" s="87">
        <v>14900</v>
      </c>
      <c r="I18" s="75">
        <f t="shared" ref="I18:I23" si="1">I17-H18</f>
        <v>263550</v>
      </c>
      <c r="J18" s="26" t="s">
        <v>54</v>
      </c>
      <c r="K18" s="30" t="s">
        <v>55</v>
      </c>
      <c r="L18" s="57"/>
      <c r="M18" s="53"/>
    </row>
    <row r="19" spans="1:14" ht="48" customHeight="1">
      <c r="A19" s="62"/>
      <c r="B19" s="78">
        <v>14</v>
      </c>
      <c r="C19" s="71">
        <v>2</v>
      </c>
      <c r="D19" s="72">
        <v>25</v>
      </c>
      <c r="E19" s="72" t="s">
        <v>58</v>
      </c>
      <c r="F19" s="88" t="s">
        <v>59</v>
      </c>
      <c r="G19" s="74"/>
      <c r="H19" s="79">
        <v>92659</v>
      </c>
      <c r="I19" s="75">
        <f t="shared" si="1"/>
        <v>170891</v>
      </c>
      <c r="J19" s="30" t="s">
        <v>60</v>
      </c>
      <c r="K19" s="31"/>
      <c r="L19" s="57"/>
      <c r="M19" s="53"/>
    </row>
    <row r="20" spans="1:14" ht="48" customHeight="1">
      <c r="A20" s="62"/>
      <c r="B20" s="78">
        <v>15</v>
      </c>
      <c r="C20" s="89">
        <v>2</v>
      </c>
      <c r="D20" s="90">
        <v>26</v>
      </c>
      <c r="E20" s="90" t="s">
        <v>58</v>
      </c>
      <c r="F20" s="91" t="s">
        <v>62</v>
      </c>
      <c r="G20" s="74"/>
      <c r="H20" s="86">
        <v>5800</v>
      </c>
      <c r="I20" s="75">
        <f t="shared" si="1"/>
        <v>165091</v>
      </c>
      <c r="J20" s="30" t="s">
        <v>60</v>
      </c>
      <c r="K20" s="51"/>
      <c r="L20" s="57"/>
      <c r="M20" s="53"/>
    </row>
    <row r="21" spans="1:14" ht="48" customHeight="1">
      <c r="A21" s="62"/>
      <c r="B21" s="78">
        <v>16</v>
      </c>
      <c r="C21" s="89">
        <v>2</v>
      </c>
      <c r="D21" s="90">
        <v>26</v>
      </c>
      <c r="E21" s="90" t="s">
        <v>61</v>
      </c>
      <c r="F21" s="92" t="s">
        <v>63</v>
      </c>
      <c r="G21" s="74"/>
      <c r="H21" s="87">
        <v>64000</v>
      </c>
      <c r="I21" s="75">
        <f t="shared" si="1"/>
        <v>101091</v>
      </c>
      <c r="J21" s="30" t="s">
        <v>60</v>
      </c>
      <c r="K21" s="52"/>
      <c r="L21" s="57"/>
      <c r="M21" s="53"/>
    </row>
    <row r="22" spans="1:14" ht="48" customHeight="1">
      <c r="A22" s="62"/>
      <c r="B22" s="78">
        <v>17</v>
      </c>
      <c r="C22" s="89">
        <v>2</v>
      </c>
      <c r="D22" s="90">
        <v>26</v>
      </c>
      <c r="E22" s="90" t="s">
        <v>64</v>
      </c>
      <c r="F22" s="93" t="s">
        <v>65</v>
      </c>
      <c r="G22" s="74"/>
      <c r="H22" s="94">
        <v>43500</v>
      </c>
      <c r="I22" s="75">
        <f t="shared" si="1"/>
        <v>57591</v>
      </c>
      <c r="J22" s="30" t="s">
        <v>60</v>
      </c>
      <c r="K22" s="50"/>
      <c r="L22" s="57"/>
      <c r="M22" s="53"/>
    </row>
    <row r="23" spans="1:14" ht="48" customHeight="1">
      <c r="A23" s="62"/>
      <c r="B23" s="78">
        <v>18</v>
      </c>
      <c r="C23" s="89">
        <v>2</v>
      </c>
      <c r="D23" s="90">
        <v>26</v>
      </c>
      <c r="E23" s="90" t="s">
        <v>64</v>
      </c>
      <c r="F23" s="93" t="s">
        <v>66</v>
      </c>
      <c r="G23" s="74"/>
      <c r="H23" s="94">
        <v>4500</v>
      </c>
      <c r="I23" s="75">
        <f t="shared" si="1"/>
        <v>53091</v>
      </c>
      <c r="J23" s="30" t="s">
        <v>60</v>
      </c>
      <c r="K23" s="52"/>
      <c r="L23" s="57"/>
      <c r="M23" s="53"/>
    </row>
    <row r="24" spans="1:14" ht="48" customHeight="1" thickBot="1">
      <c r="A24" s="64"/>
      <c r="B24" s="95">
        <v>19</v>
      </c>
      <c r="C24" s="96">
        <v>2</v>
      </c>
      <c r="D24" s="96">
        <v>27</v>
      </c>
      <c r="E24" s="96" t="s">
        <v>68</v>
      </c>
      <c r="F24" s="97" t="s">
        <v>71</v>
      </c>
      <c r="G24" s="98"/>
      <c r="H24" s="99">
        <v>20000</v>
      </c>
      <c r="I24" s="100">
        <f>I23-H24</f>
        <v>33091</v>
      </c>
      <c r="J24" s="101" t="s">
        <v>72</v>
      </c>
      <c r="K24" s="69" t="s">
        <v>73</v>
      </c>
      <c r="L24" s="61"/>
      <c r="M24" s="53"/>
    </row>
    <row r="25" spans="1:14" ht="39.950000000000003" customHeight="1" thickBot="1">
      <c r="A25" s="63"/>
      <c r="B25" s="119" t="s">
        <v>67</v>
      </c>
      <c r="C25" s="119"/>
      <c r="D25" s="119"/>
      <c r="E25" s="119"/>
      <c r="F25" s="119"/>
      <c r="G25" s="47">
        <f>SUM(G5:G24)</f>
        <v>650100</v>
      </c>
      <c r="H25" s="48">
        <f>SUM(H5:H24)</f>
        <v>617009</v>
      </c>
      <c r="I25" s="49">
        <f>G25-H25</f>
        <v>33091</v>
      </c>
      <c r="J25" s="118"/>
      <c r="K25" s="118"/>
      <c r="L25" s="61"/>
      <c r="M25" s="53"/>
      <c r="N25" s="58"/>
    </row>
    <row r="26" spans="1:14" ht="17.25" customHeight="1" thickBot="1">
      <c r="A26" s="64"/>
      <c r="B26" s="65"/>
      <c r="C26" s="65"/>
      <c r="D26" s="65"/>
      <c r="E26" s="65"/>
      <c r="F26" s="68"/>
      <c r="G26" s="67"/>
      <c r="H26" s="67"/>
      <c r="I26" s="67"/>
      <c r="J26" s="66"/>
      <c r="K26" s="66"/>
      <c r="L26" s="60"/>
      <c r="M26" s="60"/>
      <c r="N26" s="58"/>
    </row>
    <row r="27" spans="1:14" ht="30" customHeight="1" thickBot="1">
      <c r="A27" s="53"/>
      <c r="B27" s="55"/>
      <c r="C27" s="55"/>
      <c r="D27" s="55"/>
      <c r="E27" s="55"/>
      <c r="F27" s="54"/>
      <c r="G27" s="11" t="s">
        <v>14</v>
      </c>
      <c r="H27" s="12" t="s">
        <v>4</v>
      </c>
      <c r="I27" s="12" t="s">
        <v>15</v>
      </c>
      <c r="J27" s="13" t="s">
        <v>16</v>
      </c>
      <c r="K27" s="14" t="s">
        <v>17</v>
      </c>
      <c r="L27" s="29" t="s">
        <v>18</v>
      </c>
      <c r="M27" s="29" t="s">
        <v>8</v>
      </c>
    </row>
    <row r="28" spans="1:14" ht="30" customHeight="1">
      <c r="A28" s="53"/>
      <c r="B28" s="55"/>
      <c r="C28" s="55"/>
      <c r="D28" s="55"/>
      <c r="E28" s="55"/>
      <c r="F28" s="54"/>
      <c r="G28" s="112" t="s">
        <v>29</v>
      </c>
      <c r="H28" s="114" t="s">
        <v>12</v>
      </c>
      <c r="I28" s="15" t="s">
        <v>20</v>
      </c>
      <c r="J28" s="44" t="s">
        <v>21</v>
      </c>
      <c r="K28" s="16">
        <v>200000</v>
      </c>
      <c r="L28" s="17">
        <f>H20+H15+H14+H13+H12+H11+H8</f>
        <v>192000</v>
      </c>
      <c r="M28" s="18">
        <f>K28-L28</f>
        <v>8000</v>
      </c>
    </row>
    <row r="29" spans="1:14" ht="30" customHeight="1">
      <c r="A29" s="53"/>
      <c r="B29" s="55"/>
      <c r="C29" s="55"/>
      <c r="D29" s="55"/>
      <c r="E29" s="55"/>
      <c r="F29" s="54"/>
      <c r="G29" s="112"/>
      <c r="H29" s="115"/>
      <c r="I29" s="32" t="s">
        <v>22</v>
      </c>
      <c r="J29" s="36" t="s">
        <v>23</v>
      </c>
      <c r="K29" s="16">
        <v>200000</v>
      </c>
      <c r="L29" s="17">
        <f>H7+H10+H16+H19</f>
        <v>195909</v>
      </c>
      <c r="M29" s="18">
        <f>K29-L29</f>
        <v>4091</v>
      </c>
    </row>
    <row r="30" spans="1:14" ht="30" customHeight="1">
      <c r="A30" s="53"/>
      <c r="B30" s="55"/>
      <c r="C30" s="55"/>
      <c r="D30" s="55"/>
      <c r="E30" s="55"/>
      <c r="F30" s="54"/>
      <c r="G30" s="112"/>
      <c r="H30" s="116" t="s">
        <v>11</v>
      </c>
      <c r="I30" s="15" t="s">
        <v>22</v>
      </c>
      <c r="J30" s="37" t="s">
        <v>24</v>
      </c>
      <c r="K30" s="16">
        <v>100000</v>
      </c>
      <c r="L30" s="17">
        <f>H23+H22+H9</f>
        <v>98000</v>
      </c>
      <c r="M30" s="18">
        <f>K30-L30</f>
        <v>2000</v>
      </c>
    </row>
    <row r="31" spans="1:14" ht="30" customHeight="1">
      <c r="A31" s="53"/>
      <c r="B31" s="55"/>
      <c r="C31" s="55"/>
      <c r="D31" s="55"/>
      <c r="E31" s="55"/>
      <c r="F31" s="54"/>
      <c r="G31" s="112"/>
      <c r="H31" s="117"/>
      <c r="I31" s="15" t="s">
        <v>25</v>
      </c>
      <c r="J31" s="42" t="s">
        <v>26</v>
      </c>
      <c r="K31" s="16">
        <v>50000</v>
      </c>
      <c r="L31" s="17">
        <f>H24+H6</f>
        <v>41000</v>
      </c>
      <c r="M31" s="18">
        <f>K31-L31</f>
        <v>9000</v>
      </c>
    </row>
    <row r="32" spans="1:14" ht="39.950000000000003" customHeight="1" thickBot="1">
      <c r="A32" s="53"/>
      <c r="B32" s="55"/>
      <c r="C32" s="55"/>
      <c r="D32" s="55"/>
      <c r="E32" s="55"/>
      <c r="F32" s="54"/>
      <c r="G32" s="113"/>
      <c r="H32" s="19" t="s">
        <v>13</v>
      </c>
      <c r="I32" s="19" t="s">
        <v>19</v>
      </c>
      <c r="J32" s="45" t="s">
        <v>27</v>
      </c>
      <c r="K32" s="20">
        <v>100000</v>
      </c>
      <c r="L32" s="21">
        <f>H21+H18+H17</f>
        <v>90100</v>
      </c>
      <c r="M32" s="22">
        <f>K32-L32</f>
        <v>9900</v>
      </c>
      <c r="N32" s="43"/>
    </row>
    <row r="33" spans="1:13" ht="30" customHeight="1" thickBot="1">
      <c r="A33" s="53"/>
      <c r="B33" s="55"/>
      <c r="C33" s="55"/>
      <c r="D33" s="55"/>
      <c r="E33" s="55"/>
      <c r="F33" s="54"/>
      <c r="G33" s="103" t="s">
        <v>28</v>
      </c>
      <c r="H33" s="104"/>
      <c r="I33" s="104"/>
      <c r="J33" s="105"/>
      <c r="K33" s="23">
        <f>SUM(K28:K32)</f>
        <v>650000</v>
      </c>
      <c r="L33" s="24">
        <f>L28+L29+L30+L31+L32</f>
        <v>617009</v>
      </c>
      <c r="M33" s="25">
        <f>M28+M29+M30+M31+M32</f>
        <v>32991</v>
      </c>
    </row>
  </sheetData>
  <mergeCells count="7">
    <mergeCell ref="G33:J33"/>
    <mergeCell ref="B1:K2"/>
    <mergeCell ref="G28:G32"/>
    <mergeCell ref="H28:H29"/>
    <mergeCell ref="H30:H31"/>
    <mergeCell ref="J25:K25"/>
    <mergeCell ref="B25:F25"/>
  </mergeCells>
  <phoneticPr fontId="15" type="noConversion"/>
  <conditionalFormatting sqref="B1:K3 G4:I4 I25 G5:H7 G9 H8 G10:H25">
    <cfRule type="cellIs" dxfId="0" priority="1" stopIfTrue="1" operator="lessThan">
      <formula>0</formula>
    </cfRule>
  </conditionalFormatting>
  <pageMargins left="0.7" right="0.7" top="0.75" bottom="0.75" header="0.3" footer="0.3"/>
  <pageSetup scale="35" orientation="landscape" r:id="rId1"/>
  <headerFooter>
    <oddFooter>&amp;C&amp;"Apple SD 산돌고딕 Neo 일반체,Regular"&amp;12&amp;K000000&amp;P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2017년 1월 현금출납기록부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</dc:creator>
  <cp:lastModifiedBy>1234</cp:lastModifiedBy>
  <cp:lastPrinted>2017-02-28T00:54:13Z</cp:lastPrinted>
  <dcterms:created xsi:type="dcterms:W3CDTF">2017-03-04T08:46:18Z</dcterms:created>
  <dcterms:modified xsi:type="dcterms:W3CDTF">2017-03-04T08:46:18Z</dcterms:modified>
</cp:coreProperties>
</file>