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40" windowWidth="23415" windowHeight="9225"/>
  </bookViews>
  <sheets>
    <sheet name="2017년 1월 현금출납기록부" sheetId="1" r:id="rId1"/>
    <sheet name="2017년 청년부 겨울수련회" sheetId="2" r:id="rId2"/>
  </sheets>
  <calcPr calcId="145621"/>
</workbook>
</file>

<file path=xl/calcChain.xml><?xml version="1.0" encoding="utf-8"?>
<calcChain xmlns="http://schemas.openxmlformats.org/spreadsheetml/2006/main">
  <c r="I35" i="2" l="1"/>
  <c r="H35" i="2"/>
  <c r="J35" i="2" s="1"/>
  <c r="J28" i="2"/>
  <c r="J29" i="2" s="1"/>
  <c r="J30" i="2" s="1"/>
  <c r="J31" i="2" s="1"/>
  <c r="J32" i="2" s="1"/>
  <c r="J33" i="2" s="1"/>
  <c r="J34" i="2" s="1"/>
  <c r="H24" i="2"/>
  <c r="I24" i="2" s="1"/>
  <c r="G24" i="2"/>
  <c r="I8" i="2"/>
  <c r="I9" i="2" s="1"/>
  <c r="I10" i="2" s="1"/>
  <c r="I11" i="2" s="1"/>
  <c r="I12" i="2" s="1"/>
  <c r="I13" i="2" s="1"/>
  <c r="I14" i="2" s="1"/>
  <c r="I15" i="2" s="1"/>
  <c r="I16" i="2" s="1"/>
  <c r="I17" i="2" s="1"/>
  <c r="I18" i="2" s="1"/>
  <c r="I19" i="2" s="1"/>
  <c r="I20" i="2" s="1"/>
  <c r="I21" i="2" s="1"/>
  <c r="I22" i="2" s="1"/>
  <c r="I23" i="2" s="1"/>
  <c r="K30" i="1"/>
  <c r="M29" i="1"/>
  <c r="M28" i="1"/>
  <c r="L27" i="1"/>
  <c r="M27" i="1" s="1"/>
  <c r="M25" i="1"/>
  <c r="M24" i="1"/>
  <c r="L23" i="1"/>
  <c r="L30" i="1" s="1"/>
  <c r="M30" i="1" s="1"/>
  <c r="M22" i="1"/>
  <c r="I19" i="1"/>
  <c r="H19" i="1"/>
  <c r="G19" i="1"/>
  <c r="I6" i="1"/>
  <c r="I7" i="1" s="1"/>
  <c r="I8" i="1" s="1"/>
  <c r="I9" i="1" s="1"/>
  <c r="I10" i="1" s="1"/>
  <c r="I11" i="1" s="1"/>
  <c r="I12" i="1" s="1"/>
  <c r="I13" i="1" s="1"/>
  <c r="I14" i="1" s="1"/>
  <c r="I15" i="1" s="1"/>
  <c r="I16" i="1" s="1"/>
  <c r="I17" i="1" s="1"/>
  <c r="I18" i="1" s="1"/>
  <c r="I5" i="1"/>
  <c r="M23" i="1" l="1"/>
</calcChain>
</file>

<file path=xl/comments1.xml><?xml version="1.0" encoding="utf-8"?>
<comments xmlns="http://schemas.openxmlformats.org/spreadsheetml/2006/main">
  <authors>
    <author/>
  </authors>
  <commentList>
    <comment ref="M30" authorId="0">
      <text>
        <r>
          <rPr>
            <sz val="11"/>
            <color rgb="FF000000"/>
            <rFont val="맑은 고딕"/>
          </rPr>
          <t>user:
통장개설시 100원 사비 미추가</t>
        </r>
      </text>
    </comment>
  </commentList>
</comments>
</file>

<file path=xl/sharedStrings.xml><?xml version="1.0" encoding="utf-8"?>
<sst xmlns="http://schemas.openxmlformats.org/spreadsheetml/2006/main" count="182" uniqueCount="103">
  <si>
    <t>2017년 포이에마 청년부 겨울수련회 현금출납 기록부</t>
  </si>
  <si>
    <t xml:space="preserve">    2017년 포이에마 청년부 1월 현금출납 기록부</t>
  </si>
  <si>
    <t xml:space="preserve">수련회 일시 : 2017. 1. 21~22     수련회 장소 : 양평 더 큰 나무 펜션     기록자 : 이효진  </t>
  </si>
  <si>
    <t xml:space="preserve">기록자  :  이효진  </t>
  </si>
  <si>
    <t>증빙
번호</t>
  </si>
  <si>
    <t>월</t>
  </si>
  <si>
    <t>일</t>
  </si>
  <si>
    <t>구분</t>
  </si>
  <si>
    <t>내역 (구매 장소 - 사용내역)</t>
  </si>
  <si>
    <t>수입</t>
  </si>
  <si>
    <t>지출</t>
  </si>
  <si>
    <t>잔액</t>
  </si>
  <si>
    <t>구분
(현금/카드/이체)</t>
  </si>
  <si>
    <t>비고</t>
  </si>
  <si>
    <t>소모품</t>
  </si>
  <si>
    <r>
      <t>청년부 겨울 수련회 홍보 물품 구입</t>
    </r>
    <r>
      <rPr>
        <sz val="14"/>
        <color rgb="FF000000"/>
        <rFont val="맑은 고딕"/>
        <family val="3"/>
        <charset val="129"/>
      </rPr>
      <t>1</t>
    </r>
    <r>
      <rPr>
        <sz val="14"/>
        <color rgb="FF000000"/>
        <rFont val="맑은 고딕"/>
        <family val="3"/>
        <charset val="129"/>
      </rPr>
      <t xml:space="preserve">
(이마트 - 과자물품7개, 종량제봉투)</t>
    </r>
  </si>
  <si>
    <t>입금</t>
  </si>
  <si>
    <t>통장개설(국민은행)</t>
  </si>
  <si>
    <t>계좌이체</t>
  </si>
  <si>
    <t>김도임청년 사비 결제 후 계좌이체</t>
  </si>
  <si>
    <r>
      <t>청년부 겨울 수련회 홍보 물품 구입</t>
    </r>
    <r>
      <rPr>
        <sz val="14"/>
        <color rgb="FF000000"/>
        <rFont val="맑은 고딕"/>
        <family val="3"/>
        <charset val="129"/>
      </rPr>
      <t>2</t>
    </r>
    <r>
      <rPr>
        <sz val="14"/>
        <color rgb="FF000000"/>
        <rFont val="맑은 고딕"/>
        <family val="3"/>
        <charset val="129"/>
      </rPr>
      <t xml:space="preserve">
(다이소 - 투명봉투)</t>
    </r>
  </si>
  <si>
    <t>회비</t>
  </si>
  <si>
    <t>포이에마 청년부 겨울수련회 예산 입금</t>
  </si>
  <si>
    <t>통장개설시 기본금액(이효진청년 사비)</t>
  </si>
  <si>
    <t>청년부 2월 예산 입금</t>
  </si>
  <si>
    <t>교육비</t>
  </si>
  <si>
    <t>송봉기 목사님 교육자료 및 교재비+이체수수료(500원)
(인터파크 - 책8권)</t>
  </si>
  <si>
    <t>목사님 사비 결제 후 계좌이체</t>
  </si>
  <si>
    <t>운영비</t>
  </si>
  <si>
    <t>1월자 생일 케이크 구매 
(파리바게트 - 케이크 1개)</t>
  </si>
  <si>
    <t>이다예청년 사비 결제 후 계좌이체</t>
  </si>
  <si>
    <t>사업비</t>
  </si>
  <si>
    <r>
      <t xml:space="preserve">청년부 식비 </t>
    </r>
    <r>
      <rPr>
        <sz val="14"/>
        <color rgb="FF000000"/>
        <rFont val="맑은 고딕"/>
        <family val="3"/>
        <charset val="129"/>
      </rPr>
      <t>1</t>
    </r>
    <r>
      <rPr>
        <sz val="14"/>
        <color rgb="FF000000"/>
        <rFont val="맑은 고딕"/>
        <family val="3"/>
        <charset val="129"/>
      </rPr>
      <t xml:space="preserve">
 (GS25 - 음료수3병, 종이컵한줄)</t>
    </r>
  </si>
  <si>
    <t>식비</t>
  </si>
  <si>
    <t>현금</t>
  </si>
  <si>
    <t xml:space="preserve">간식 구입 
(이마트 - 간식 총42품목) </t>
  </si>
  <si>
    <r>
      <t xml:space="preserve">청년부 식비 </t>
    </r>
    <r>
      <rPr>
        <sz val="14"/>
        <color rgb="FF000000"/>
        <rFont val="맑은 고딕"/>
        <family val="3"/>
        <charset val="129"/>
      </rPr>
      <t>2</t>
    </r>
    <r>
      <rPr>
        <sz val="14"/>
        <color rgb="FF000000"/>
        <rFont val="맑은 고딕"/>
        <family val="3"/>
        <charset val="129"/>
      </rPr>
      <t xml:space="preserve">
(틈새라면 - 김밥3줄)</t>
    </r>
  </si>
  <si>
    <t>카드</t>
  </si>
  <si>
    <r>
      <t>청년부 식비 3</t>
    </r>
    <r>
      <rPr>
        <sz val="14"/>
        <color rgb="FF000000"/>
        <rFont val="맑은 고딕"/>
        <family val="3"/>
        <charset val="129"/>
      </rPr>
      <t xml:space="preserve">
(도미노피자 - 피자3판)</t>
    </r>
  </si>
  <si>
    <t>레크레이션에 필요한 용품 및 사무용품 구입 
(이마트 - 총33품목)</t>
  </si>
  <si>
    <t>문화비</t>
  </si>
  <si>
    <r>
      <t xml:space="preserve">청년부 식비 </t>
    </r>
    <r>
      <rPr>
        <sz val="14"/>
        <color rgb="FF000000"/>
        <rFont val="맑은 고딕"/>
        <family val="3"/>
        <charset val="129"/>
      </rPr>
      <t>4</t>
    </r>
    <r>
      <rPr>
        <sz val="14"/>
        <color rgb="FF000000"/>
        <rFont val="맑은 고딕"/>
        <family val="3"/>
        <charset val="129"/>
      </rPr>
      <t xml:space="preserve">
(GS25 - 음료수2병)</t>
    </r>
  </si>
  <si>
    <t>레크레이션 시상품 구입
 (GS25 - 1등: 10만원, 2등: 5만원 문화상품권)</t>
  </si>
  <si>
    <t>레크레이션에 필요한 게임 용품 구입 
(다이소 - 빨대, 편지봉투)</t>
  </si>
  <si>
    <r>
      <t>청년부 친교 다과 1
(호야커피 -</t>
    </r>
    <r>
      <rPr>
        <sz val="14"/>
        <color rgb="FF000000"/>
        <rFont val="맑은 고딕"/>
        <family val="3"/>
        <charset val="129"/>
      </rPr>
      <t xml:space="preserve"> </t>
    </r>
    <r>
      <rPr>
        <sz val="14"/>
        <color rgb="FF000000"/>
        <rFont val="맑은 고딕"/>
        <family val="3"/>
        <charset val="129"/>
      </rPr>
      <t>8잔)</t>
    </r>
  </si>
  <si>
    <t>보험비</t>
  </si>
  <si>
    <t>단체보험가입비
( 여행자 보험몰 - 23명의 보험가입)</t>
  </si>
  <si>
    <t>23명 X 1,300원</t>
  </si>
  <si>
    <r>
      <t>청년부 친교 다과 2 
(카페띠아모 -</t>
    </r>
    <r>
      <rPr>
        <sz val="14"/>
        <color rgb="FF000000"/>
        <rFont val="맑은 고딕"/>
        <family val="3"/>
        <charset val="129"/>
      </rPr>
      <t xml:space="preserve"> </t>
    </r>
    <r>
      <rPr>
        <sz val="14"/>
        <color rgb="FF000000"/>
        <rFont val="맑은 고딕"/>
        <family val="3"/>
        <charset val="129"/>
      </rPr>
      <t>1잔)</t>
    </r>
  </si>
  <si>
    <t>청년부 겨울수련회 개인 회비 
(선발-15,000원 , 후발- 10,000원)</t>
  </si>
  <si>
    <t>현금 및 계좌이체</t>
  </si>
  <si>
    <r>
      <t>임원단 겨울 수련회 저녁회의 밥값 
(미소야</t>
    </r>
    <r>
      <rPr>
        <sz val="14"/>
        <color rgb="FF000000"/>
        <rFont val="맑은 고딕"/>
        <family val="3"/>
        <charset val="129"/>
      </rPr>
      <t xml:space="preserve"> </t>
    </r>
    <r>
      <rPr>
        <sz val="14"/>
        <color rgb="FF000000"/>
        <rFont val="맑은 고딕"/>
        <family val="3"/>
        <charset val="129"/>
      </rPr>
      <t>-</t>
    </r>
    <r>
      <rPr>
        <sz val="14"/>
        <color rgb="FF000000"/>
        <rFont val="맑은 고딕"/>
        <family val="3"/>
        <charset val="129"/>
      </rPr>
      <t xml:space="preserve"> </t>
    </r>
    <r>
      <rPr>
        <sz val="14"/>
        <color rgb="FF000000"/>
        <rFont val="맑은 고딕"/>
        <family val="3"/>
        <charset val="129"/>
      </rPr>
      <t>7개식사)</t>
    </r>
  </si>
  <si>
    <t>선발 (15,000 X 15명 = 225,000원)
후발 (10,000 X 5명 = 50,000원)</t>
  </si>
  <si>
    <t>활동비</t>
  </si>
  <si>
    <t>겨울 수련회물품구입후 임원 식사비 
(달콤팩토리 - 3개식사)</t>
  </si>
  <si>
    <t>임원단 회의비 
(빕스 - 2개식사)</t>
  </si>
  <si>
    <t>양육부 친교지원비 
(빕스 - 4개식사)</t>
  </si>
  <si>
    <t>수련회 첫째날 석식 -삼겹살 추가구입
( 하나마트 - 삼겹살 3근)</t>
  </si>
  <si>
    <t>차량비</t>
  </si>
  <si>
    <r>
      <t>후발대 차량비</t>
    </r>
    <r>
      <rPr>
        <sz val="14"/>
        <color rgb="FF000000"/>
        <rFont val="맑은 고딕"/>
        <family val="3"/>
        <charset val="129"/>
      </rPr>
      <t xml:space="preserve"> 1</t>
    </r>
    <r>
      <rPr>
        <sz val="14"/>
        <color rgb="FF000000"/>
        <rFont val="맑은 고딕"/>
        <family val="3"/>
        <charset val="129"/>
      </rPr>
      <t xml:space="preserve">
(하남 영업소 - 톨게이트비)</t>
    </r>
  </si>
  <si>
    <t>김진훈청년 사비 결제 후 계좌이체</t>
  </si>
  <si>
    <r>
      <t>후발대 차량비</t>
    </r>
    <r>
      <rPr>
        <sz val="14"/>
        <color rgb="FF000000"/>
        <rFont val="맑은 고딕"/>
        <family val="3"/>
        <charset val="129"/>
      </rPr>
      <t xml:space="preserve"> 2</t>
    </r>
    <r>
      <rPr>
        <sz val="14"/>
        <color rgb="FF000000"/>
        <rFont val="맑은 고딕"/>
        <family val="3"/>
        <charset val="129"/>
      </rPr>
      <t>+이체수수료 500원
(GS칼텍스 - 기름값)</t>
    </r>
  </si>
  <si>
    <t>합  계</t>
  </si>
  <si>
    <t>후발대차량인원 간식비+이체수수료 500원
(하남휴게소 - 음료4병)</t>
  </si>
  <si>
    <t>이필원청년 사비 결제 후 계좌이체</t>
  </si>
  <si>
    <t>숙박비</t>
  </si>
  <si>
    <r>
      <t>수련회 장소 숙박비</t>
    </r>
    <r>
      <rPr>
        <sz val="14"/>
        <color rgb="FF000000"/>
        <rFont val="맑은 고딕"/>
        <family val="3"/>
        <charset val="129"/>
      </rPr>
      <t xml:space="preserve"> +이체수수료 500원</t>
    </r>
    <r>
      <rPr>
        <sz val="14"/>
        <color rgb="FF000000"/>
        <rFont val="맑은 고딕"/>
        <family val="3"/>
        <charset val="129"/>
      </rPr>
      <t xml:space="preserve">
( '더 큰 나무펜션' - 1박2일 숙박비)</t>
    </r>
  </si>
  <si>
    <t>1박당 800,000원</t>
  </si>
  <si>
    <r>
      <t>수련회 식비</t>
    </r>
    <r>
      <rPr>
        <sz val="14"/>
        <color rgb="FF000000"/>
        <rFont val="맑은 고딕"/>
        <family val="3"/>
        <charset val="129"/>
      </rPr>
      <t xml:space="preserve"> 1</t>
    </r>
    <r>
      <rPr>
        <sz val="14"/>
        <color rgb="FF000000"/>
        <rFont val="맑은 고딕"/>
        <family val="3"/>
        <charset val="129"/>
      </rPr>
      <t xml:space="preserve">
( '더 큰 나무펜션' - 21일 중식비)</t>
    </r>
  </si>
  <si>
    <t>20명 X 식비6,000원</t>
  </si>
  <si>
    <r>
      <t>수련회 식비</t>
    </r>
    <r>
      <rPr>
        <sz val="14"/>
        <color rgb="FF000000"/>
        <rFont val="맑은 고딕"/>
        <family val="3"/>
        <charset val="129"/>
      </rPr>
      <t xml:space="preserve"> 2</t>
    </r>
    <r>
      <rPr>
        <sz val="14"/>
        <color rgb="FF000000"/>
        <rFont val="맑은 고딕"/>
        <family val="3"/>
        <charset val="129"/>
      </rPr>
      <t xml:space="preserve">
( '더 큰 나무펜션' - 21일 석식바베큐)</t>
    </r>
  </si>
  <si>
    <t>30명 X 식비15,000원</t>
  </si>
  <si>
    <r>
      <t>수련회 식비</t>
    </r>
    <r>
      <rPr>
        <sz val="14"/>
        <color rgb="FF000000"/>
        <rFont val="맑은 고딕"/>
        <family val="3"/>
        <charset val="129"/>
      </rPr>
      <t xml:space="preserve"> 3</t>
    </r>
    <r>
      <rPr>
        <sz val="14"/>
        <color rgb="FF000000"/>
        <rFont val="맑은 고딕"/>
        <family val="3"/>
        <charset val="129"/>
      </rPr>
      <t xml:space="preserve">
( '더 큰 나무펜션' - 22일 중식비)</t>
    </r>
  </si>
  <si>
    <t>25명 X 식비6,000원</t>
  </si>
  <si>
    <r>
      <t xml:space="preserve">대절 버스비 </t>
    </r>
    <r>
      <rPr>
        <sz val="14"/>
        <color rgb="FF000000"/>
        <rFont val="맑은 고딕"/>
        <family val="3"/>
        <charset val="129"/>
      </rPr>
      <t>+ 이체수수료 1000원</t>
    </r>
    <r>
      <rPr>
        <sz val="14"/>
        <color rgb="FF000000"/>
        <rFont val="맑은 고딕"/>
        <family val="3"/>
        <charset val="129"/>
      </rPr>
      <t xml:space="preserve">
(그린하나버스투어 - 45인석 버스대절)</t>
    </r>
  </si>
  <si>
    <t>계좌이체 2번(수수료 500X2)</t>
  </si>
  <si>
    <t>레크레이션 MVP 시상품 구입
(편의점 - 문화상품권)</t>
  </si>
  <si>
    <t xml:space="preserve">월 </t>
  </si>
  <si>
    <t>담당부서</t>
  </si>
  <si>
    <t xml:space="preserve">항목 </t>
  </si>
  <si>
    <t>금액</t>
  </si>
  <si>
    <t>집행</t>
  </si>
  <si>
    <t>1월</t>
  </si>
  <si>
    <t>남자1명 (30,000원) 
여자1명 (30,000원)</t>
  </si>
  <si>
    <t>합   계</t>
  </si>
  <si>
    <t>청년부</t>
  </si>
  <si>
    <t>교육자료 및 교재</t>
  </si>
  <si>
    <t>구  분</t>
  </si>
  <si>
    <t>수입금액</t>
  </si>
  <si>
    <t>지출금액</t>
  </si>
  <si>
    <t xml:space="preserve">예산 </t>
  </si>
  <si>
    <t>양육부 (패밀리)</t>
  </si>
  <si>
    <t>성경공부 및 친교지원</t>
  </si>
  <si>
    <t>임원단</t>
  </si>
  <si>
    <t>청년부 식비</t>
  </si>
  <si>
    <t>겨울수련회 회비</t>
  </si>
  <si>
    <t>소   계</t>
  </si>
  <si>
    <t>겨울수련회 예산</t>
  </si>
  <si>
    <t>임원단 회의비</t>
  </si>
  <si>
    <t>새신자팀</t>
  </si>
  <si>
    <t>새신자 선물 및 회의</t>
  </si>
  <si>
    <t>사업계획비
(심방, 사업계획 등)</t>
  </si>
  <si>
    <t>소  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</si>
</sst>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;#,##0"/>
    <numFmt numFmtId="177" formatCode="#,##0&quot; &quot;"/>
    <numFmt numFmtId="178" formatCode="&quot; ₩&quot;* #,##0&quot; &quot;;&quot;-₩&quot;* #,##0&quot; &quot;;&quot; ₩&quot;* &quot;- &quot;"/>
  </numFmts>
  <fonts count="18">
    <font>
      <sz val="11"/>
      <color rgb="FF000000"/>
      <name val="맑은 고딕"/>
    </font>
    <font>
      <b/>
      <sz val="32"/>
      <color rgb="FF000000"/>
      <name val="Hy헤드라인m"/>
      <family val="1"/>
      <charset val="129"/>
    </font>
    <font>
      <sz val="11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16"/>
      <color rgb="FF000000"/>
      <name val="Hy강b"/>
      <family val="1"/>
      <charset val="129"/>
    </font>
    <font>
      <b/>
      <sz val="14"/>
      <color rgb="FF000000"/>
      <name val="맑은 고딕"/>
      <family val="3"/>
      <charset val="129"/>
    </font>
    <font>
      <b/>
      <sz val="16"/>
      <color rgb="FF000000"/>
      <name val="맑은 고딕"/>
      <family val="3"/>
      <charset val="129"/>
    </font>
    <font>
      <sz val="14"/>
      <color rgb="FF000000"/>
      <name val="맑은 고딕"/>
      <family val="3"/>
      <charset val="129"/>
    </font>
    <font>
      <b/>
      <sz val="14"/>
      <color rgb="FF000000"/>
      <name val="한컴 윤고딕 240"/>
      <family val="1"/>
      <charset val="129"/>
    </font>
    <font>
      <b/>
      <sz val="12"/>
      <color rgb="FF000000"/>
      <name val="맑은 고딕"/>
      <family val="3"/>
      <charset val="129"/>
    </font>
    <font>
      <b/>
      <sz val="14"/>
      <color rgb="FFFF0000"/>
      <name val="맑은 고딕"/>
      <family val="3"/>
      <charset val="129"/>
    </font>
    <font>
      <b/>
      <sz val="14"/>
      <color rgb="FF000000"/>
      <name val="함초롬바탕"/>
      <family val="1"/>
      <charset val="129"/>
    </font>
    <font>
      <sz val="12"/>
      <color rgb="FF000000"/>
      <name val="맑은 고딕"/>
      <family val="3"/>
      <charset val="129"/>
    </font>
    <font>
      <b/>
      <sz val="13"/>
      <color rgb="FF000000"/>
      <name val="함초롬바탕"/>
      <family val="1"/>
      <charset val="129"/>
    </font>
    <font>
      <b/>
      <sz val="13"/>
      <color rgb="FF000000"/>
      <name val="맑은 고딕"/>
      <family val="3"/>
      <charset val="129"/>
    </font>
    <font>
      <sz val="13"/>
      <color rgb="FF000000"/>
      <name val="맑은 고딕"/>
      <family val="3"/>
      <charset val="129"/>
    </font>
    <font>
      <b/>
      <sz val="13"/>
      <color rgb="FFFF0000"/>
      <name val="함초롬바탕"/>
      <family val="1"/>
      <charset val="129"/>
    </font>
    <font>
      <sz val="8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EEAF6"/>
        <bgColor rgb="FFDEEAF6"/>
      </patternFill>
    </fill>
    <fill>
      <patternFill patternType="solid">
        <fgColor rgb="FFC5DEB5"/>
        <bgColor rgb="FFC5DEB5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</fills>
  <borders count="62">
    <border>
      <left/>
      <right/>
      <top/>
      <bottom/>
      <diagonal/>
    </border>
    <border>
      <left style="thin">
        <color rgb="FFAAAAAA"/>
      </left>
      <right style="medium">
        <color rgb="FF000000"/>
      </right>
      <top style="thin">
        <color rgb="FFAAAAAA"/>
      </top>
      <bottom style="thin">
        <color rgb="FFAAAAAA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 style="medium">
        <color rgb="FF000000"/>
      </right>
      <top style="thin">
        <color rgb="FFAAAAAA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AAAAAA"/>
      </right>
      <top style="thin">
        <color rgb="FFAAAAAA"/>
      </top>
      <bottom/>
      <diagonal/>
    </border>
    <border>
      <left style="thin">
        <color rgb="FFAAAAAA"/>
      </left>
      <right style="thin">
        <color rgb="FFAAAAAA"/>
      </right>
      <top style="thin">
        <color rgb="FFAAAAAA"/>
      </top>
      <bottom/>
      <diagonal/>
    </border>
    <border>
      <left style="thin">
        <color rgb="FFAAAAAA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AAAAAA"/>
      </right>
      <top/>
      <bottom/>
      <diagonal/>
    </border>
    <border>
      <left style="thin">
        <color rgb="FFAAAAAA"/>
      </left>
      <right style="medium">
        <color rgb="FF000000"/>
      </right>
      <top/>
      <bottom style="thin">
        <color rgb="FFAAAAAA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AAAAAA"/>
      </right>
      <top/>
      <bottom style="thin">
        <color rgb="FFAAAAAA"/>
      </bottom>
      <diagonal/>
    </border>
    <border>
      <left style="thin">
        <color rgb="FFAAAAAA"/>
      </left>
      <right style="thin">
        <color rgb="FFAAAAAA"/>
      </right>
      <top/>
      <bottom style="thin">
        <color rgb="FFAAAAAA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AAAAAA"/>
      </left>
      <right style="medium">
        <color rgb="FF000000"/>
      </right>
      <top style="thin">
        <color rgb="FFAAAAAA"/>
      </top>
      <bottom style="thin">
        <color rgb="FF000000"/>
      </bottom>
      <diagonal/>
    </border>
    <border>
      <left style="medium">
        <color rgb="FF000000"/>
      </left>
      <right style="thin">
        <color rgb="FFAAAAAA"/>
      </right>
      <top style="thin">
        <color rgb="FFAAAAAA"/>
      </top>
      <bottom style="thin">
        <color rgb="FF000000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000000"/>
      </bottom>
      <diagonal/>
    </border>
    <border>
      <left style="thin">
        <color rgb="FFAAAAAA"/>
      </left>
      <right style="thin">
        <color rgb="FFAAAAAA"/>
      </right>
      <top style="thin">
        <color rgb="FF000000"/>
      </top>
      <bottom style="thin">
        <color rgb="FFAAAAAA"/>
      </bottom>
      <diagonal/>
    </border>
    <border>
      <left style="thin">
        <color rgb="FFAAAAAA"/>
      </left>
      <right style="thin">
        <color rgb="FFAAAAAA"/>
      </right>
      <top style="medium">
        <color rgb="FF000000"/>
      </top>
      <bottom style="thin">
        <color rgb="FFAAAAAA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AAAAAA"/>
      </left>
      <right style="thin">
        <color rgb="FFAAAAAA"/>
      </right>
      <top style="medium">
        <color rgb="FF000000"/>
      </top>
      <bottom style="medium">
        <color rgb="FF000000"/>
      </bottom>
      <diagonal/>
    </border>
    <border>
      <left style="thin">
        <color rgb="FFAAAAAA"/>
      </left>
      <right style="thin">
        <color rgb="FFAAAAAA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42"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7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176" fontId="3" fillId="2" borderId="13" xfId="0" applyNumberFormat="1" applyFont="1" applyFill="1" applyBorder="1" applyAlignment="1">
      <alignment vertical="center"/>
    </xf>
    <xf numFmtId="176" fontId="3" fillId="2" borderId="14" xfId="0" applyNumberFormat="1" applyFont="1" applyFill="1" applyBorder="1" applyAlignment="1">
      <alignment vertical="center"/>
    </xf>
    <xf numFmtId="49" fontId="4" fillId="2" borderId="15" xfId="0" applyNumberFormat="1" applyFont="1" applyFill="1" applyBorder="1" applyAlignment="1">
      <alignment horizontal="right" vertical="center"/>
    </xf>
    <xf numFmtId="0" fontId="0" fillId="0" borderId="8" xfId="0" applyFont="1" applyBorder="1" applyAlignment="1">
      <alignment vertical="center"/>
    </xf>
    <xf numFmtId="0" fontId="0" fillId="0" borderId="16" xfId="0" applyFont="1" applyBorder="1" applyAlignment="1">
      <alignment vertical="center"/>
    </xf>
    <xf numFmtId="0" fontId="0" fillId="0" borderId="17" xfId="0" applyFont="1" applyBorder="1" applyAlignment="1">
      <alignment vertical="center"/>
    </xf>
    <xf numFmtId="49" fontId="5" fillId="3" borderId="18" xfId="0" applyNumberFormat="1" applyFont="1" applyFill="1" applyBorder="1" applyAlignment="1">
      <alignment horizontal="center" vertical="center" wrapText="1"/>
    </xf>
    <xf numFmtId="49" fontId="6" fillId="4" borderId="19" xfId="0" applyNumberFormat="1" applyFont="1" applyFill="1" applyBorder="1" applyAlignment="1">
      <alignment horizontal="center" vertical="center"/>
    </xf>
    <xf numFmtId="49" fontId="5" fillId="3" borderId="20" xfId="0" applyNumberFormat="1" applyFont="1" applyFill="1" applyBorder="1" applyAlignment="1">
      <alignment horizontal="center" vertical="center" wrapText="1"/>
    </xf>
    <xf numFmtId="49" fontId="6" fillId="4" borderId="21" xfId="0" applyNumberFormat="1" applyFont="1" applyFill="1" applyBorder="1" applyAlignment="1">
      <alignment horizontal="center" vertical="center"/>
    </xf>
    <xf numFmtId="49" fontId="6" fillId="4" borderId="20" xfId="0" applyNumberFormat="1" applyFont="1" applyFill="1" applyBorder="1" applyAlignment="1">
      <alignment horizontal="center" vertical="center"/>
    </xf>
    <xf numFmtId="49" fontId="6" fillId="4" borderId="20" xfId="0" applyNumberFormat="1" applyFont="1" applyFill="1" applyBorder="1" applyAlignment="1">
      <alignment horizontal="center" vertical="center" wrapText="1"/>
    </xf>
    <xf numFmtId="49" fontId="6" fillId="4" borderId="18" xfId="0" applyNumberFormat="1" applyFont="1" applyFill="1" applyBorder="1" applyAlignment="1">
      <alignment horizontal="center" vertical="center"/>
    </xf>
    <xf numFmtId="49" fontId="6" fillId="4" borderId="18" xfId="0" applyNumberFormat="1" applyFont="1" applyFill="1" applyBorder="1" applyAlignment="1">
      <alignment horizontal="center" vertical="center" wrapText="1"/>
    </xf>
    <xf numFmtId="49" fontId="5" fillId="4" borderId="20" xfId="0" applyNumberFormat="1" applyFont="1" applyFill="1" applyBorder="1" applyAlignment="1">
      <alignment horizontal="center" vertical="center" wrapText="1"/>
    </xf>
    <xf numFmtId="49" fontId="5" fillId="4" borderId="18" xfId="0" applyNumberFormat="1" applyFont="1" applyFill="1" applyBorder="1" applyAlignment="1">
      <alignment horizontal="center" vertical="center" wrapText="1"/>
    </xf>
    <xf numFmtId="0" fontId="0" fillId="0" borderId="22" xfId="0" applyFont="1" applyBorder="1" applyAlignment="1">
      <alignment vertical="center"/>
    </xf>
    <xf numFmtId="0" fontId="0" fillId="0" borderId="23" xfId="0" applyFont="1" applyBorder="1" applyAlignment="1">
      <alignment vertical="center"/>
    </xf>
    <xf numFmtId="0" fontId="5" fillId="3" borderId="18" xfId="0" applyFont="1" applyFill="1" applyBorder="1" applyAlignment="1">
      <alignment horizontal="center" vertical="center" wrapText="1"/>
    </xf>
    <xf numFmtId="0" fontId="7" fillId="5" borderId="19" xfId="0" applyFont="1" applyFill="1" applyBorder="1" applyAlignment="1">
      <alignment horizontal="center" vertical="center"/>
    </xf>
    <xf numFmtId="0" fontId="7" fillId="5" borderId="18" xfId="0" applyFont="1" applyFill="1" applyBorder="1" applyAlignment="1">
      <alignment horizontal="center" vertical="center"/>
    </xf>
    <xf numFmtId="49" fontId="7" fillId="5" borderId="18" xfId="0" applyNumberFormat="1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 wrapText="1"/>
    </xf>
    <xf numFmtId="0" fontId="7" fillId="5" borderId="25" xfId="0" applyFont="1" applyFill="1" applyBorder="1" applyAlignment="1">
      <alignment horizontal="center" vertical="center"/>
    </xf>
    <xf numFmtId="49" fontId="7" fillId="5" borderId="18" xfId="0" applyNumberFormat="1" applyFont="1" applyFill="1" applyBorder="1" applyAlignment="1">
      <alignment horizontal="center" vertical="center" wrapText="1"/>
    </xf>
    <xf numFmtId="176" fontId="7" fillId="5" borderId="18" xfId="0" applyNumberFormat="1" applyFont="1" applyFill="1" applyBorder="1" applyAlignment="1">
      <alignment horizontal="right" vertical="center"/>
    </xf>
    <xf numFmtId="0" fontId="7" fillId="5" borderId="24" xfId="0" applyFont="1" applyFill="1" applyBorder="1" applyAlignment="1">
      <alignment horizontal="center" vertical="center"/>
    </xf>
    <xf numFmtId="49" fontId="7" fillId="5" borderId="24" xfId="0" applyNumberFormat="1" applyFont="1" applyFill="1" applyBorder="1" applyAlignment="1">
      <alignment horizontal="center" vertical="center"/>
    </xf>
    <xf numFmtId="177" fontId="7" fillId="5" borderId="18" xfId="0" applyNumberFormat="1" applyFont="1" applyFill="1" applyBorder="1" applyAlignment="1">
      <alignment horizontal="right" vertical="center"/>
    </xf>
    <xf numFmtId="0" fontId="8" fillId="0" borderId="6" xfId="0" applyFont="1" applyBorder="1" applyAlignment="1">
      <alignment horizontal="center" vertical="center"/>
    </xf>
    <xf numFmtId="49" fontId="7" fillId="5" borderId="24" xfId="0" applyNumberFormat="1" applyFont="1" applyFill="1" applyBorder="1" applyAlignment="1">
      <alignment horizontal="center" vertical="center" wrapText="1"/>
    </xf>
    <xf numFmtId="176" fontId="7" fillId="5" borderId="24" xfId="0" applyNumberFormat="1" applyFont="1" applyFill="1" applyBorder="1" applyAlignment="1">
      <alignment horizontal="right" vertical="center"/>
    </xf>
    <xf numFmtId="177" fontId="7" fillId="5" borderId="24" xfId="0" applyNumberFormat="1" applyFont="1" applyFill="1" applyBorder="1" applyAlignment="1">
      <alignment horizontal="right" vertical="center"/>
    </xf>
    <xf numFmtId="0" fontId="7" fillId="5" borderId="24" xfId="0" applyFont="1" applyFill="1" applyBorder="1" applyAlignment="1">
      <alignment horizontal="center" vertical="center" wrapText="1"/>
    </xf>
    <xf numFmtId="176" fontId="7" fillId="5" borderId="24" xfId="0" applyNumberFormat="1" applyFont="1" applyFill="1" applyBorder="1" applyAlignment="1">
      <alignment vertical="center"/>
    </xf>
    <xf numFmtId="0" fontId="5" fillId="3" borderId="24" xfId="0" applyFont="1" applyFill="1" applyBorder="1" applyAlignment="1">
      <alignment horizontal="center" vertical="center"/>
    </xf>
    <xf numFmtId="177" fontId="7" fillId="5" borderId="24" xfId="0" applyNumberFormat="1" applyFont="1" applyFill="1" applyBorder="1" applyAlignment="1">
      <alignment vertical="center"/>
    </xf>
    <xf numFmtId="49" fontId="7" fillId="5" borderId="26" xfId="0" applyNumberFormat="1" applyFont="1" applyFill="1" applyBorder="1" applyAlignment="1">
      <alignment horizontal="center" vertical="center" wrapText="1"/>
    </xf>
    <xf numFmtId="0" fontId="7" fillId="5" borderId="24" xfId="0" applyFont="1" applyFill="1" applyBorder="1" applyAlignment="1">
      <alignment vertical="center" wrapText="1"/>
    </xf>
    <xf numFmtId="0" fontId="0" fillId="0" borderId="27" xfId="0" applyFont="1" applyBorder="1" applyAlignment="1">
      <alignment vertical="center"/>
    </xf>
    <xf numFmtId="0" fontId="7" fillId="5" borderId="28" xfId="0" applyFont="1" applyFill="1" applyBorder="1" applyAlignment="1">
      <alignment vertical="center" wrapText="1"/>
    </xf>
    <xf numFmtId="0" fontId="0" fillId="0" borderId="29" xfId="0" applyFont="1" applyBorder="1" applyAlignment="1">
      <alignment vertical="center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176" fontId="7" fillId="5" borderId="24" xfId="0" applyNumberFormat="1" applyFont="1" applyFill="1" applyBorder="1" applyAlignment="1">
      <alignment horizontal="center" vertical="center"/>
    </xf>
    <xf numFmtId="176" fontId="5" fillId="4" borderId="20" xfId="0" applyNumberFormat="1" applyFont="1" applyFill="1" applyBorder="1" applyAlignment="1">
      <alignment horizontal="right" vertical="center"/>
    </xf>
    <xf numFmtId="176" fontId="5" fillId="4" borderId="20" xfId="0" applyNumberFormat="1" applyFont="1" applyFill="1" applyBorder="1" applyAlignment="1">
      <alignment vertical="center"/>
    </xf>
    <xf numFmtId="176" fontId="10" fillId="6" borderId="20" xfId="0" applyNumberFormat="1" applyFont="1" applyFill="1" applyBorder="1" applyAlignment="1">
      <alignment horizontal="right" vertical="center"/>
    </xf>
    <xf numFmtId="0" fontId="9" fillId="5" borderId="20" xfId="0" applyFont="1" applyFill="1" applyBorder="1" applyAlignment="1">
      <alignment horizontal="center" vertical="center" wrapText="1"/>
    </xf>
    <xf numFmtId="0" fontId="0" fillId="0" borderId="30" xfId="0" applyFont="1" applyBorder="1" applyAlignment="1">
      <alignment vertical="center"/>
    </xf>
    <xf numFmtId="0" fontId="0" fillId="0" borderId="31" xfId="0" applyFont="1" applyBorder="1" applyAlignment="1">
      <alignment vertical="center"/>
    </xf>
    <xf numFmtId="0" fontId="0" fillId="0" borderId="32" xfId="0" applyFont="1" applyBorder="1" applyAlignment="1">
      <alignment vertical="center"/>
    </xf>
    <xf numFmtId="0" fontId="0" fillId="5" borderId="33" xfId="0" applyFont="1" applyFill="1" applyBorder="1" applyAlignment="1">
      <alignment vertical="center"/>
    </xf>
    <xf numFmtId="0" fontId="5" fillId="3" borderId="34" xfId="0" applyFont="1" applyFill="1" applyBorder="1" applyAlignment="1">
      <alignment horizontal="center" vertical="center" wrapText="1"/>
    </xf>
    <xf numFmtId="0" fontId="7" fillId="5" borderId="35" xfId="0" applyFont="1" applyFill="1" applyBorder="1" applyAlignment="1">
      <alignment horizontal="center" vertical="center"/>
    </xf>
    <xf numFmtId="0" fontId="0" fillId="5" borderId="33" xfId="0" applyFont="1" applyFill="1" applyBorder="1" applyAlignment="1">
      <alignment vertical="center" wrapText="1"/>
    </xf>
    <xf numFmtId="0" fontId="0" fillId="5" borderId="36" xfId="0" applyFont="1" applyFill="1" applyBorder="1" applyAlignment="1">
      <alignment vertical="center"/>
    </xf>
    <xf numFmtId="0" fontId="0" fillId="5" borderId="36" xfId="0" applyFont="1" applyFill="1" applyBorder="1" applyAlignment="1">
      <alignment vertical="center" wrapText="1"/>
    </xf>
    <xf numFmtId="0" fontId="0" fillId="0" borderId="37" xfId="0" applyFont="1" applyBorder="1" applyAlignment="1">
      <alignment vertical="center"/>
    </xf>
    <xf numFmtId="0" fontId="7" fillId="5" borderId="34" xfId="0" applyFont="1" applyFill="1" applyBorder="1" applyAlignment="1">
      <alignment horizontal="center" vertical="center"/>
    </xf>
    <xf numFmtId="49" fontId="7" fillId="5" borderId="34" xfId="0" applyNumberFormat="1" applyFont="1" applyFill="1" applyBorder="1" applyAlignment="1">
      <alignment horizontal="center" vertical="center"/>
    </xf>
    <xf numFmtId="0" fontId="0" fillId="5" borderId="6" xfId="0" applyFont="1" applyFill="1" applyBorder="1" applyAlignment="1">
      <alignment vertical="center"/>
    </xf>
    <xf numFmtId="0" fontId="0" fillId="5" borderId="1" xfId="0" applyFont="1" applyFill="1" applyBorder="1" applyAlignment="1">
      <alignment vertical="center" wrapText="1"/>
    </xf>
    <xf numFmtId="49" fontId="11" fillId="4" borderId="38" xfId="0" applyNumberFormat="1" applyFont="1" applyFill="1" applyBorder="1" applyAlignment="1">
      <alignment horizontal="center" vertical="center"/>
    </xf>
    <xf numFmtId="49" fontId="11" fillId="4" borderId="39" xfId="0" applyNumberFormat="1" applyFont="1" applyFill="1" applyBorder="1" applyAlignment="1">
      <alignment horizontal="center" vertical="center"/>
    </xf>
    <xf numFmtId="49" fontId="7" fillId="5" borderId="34" xfId="0" applyNumberFormat="1" applyFont="1" applyFill="1" applyBorder="1" applyAlignment="1">
      <alignment horizontal="center" vertical="center" wrapText="1"/>
    </xf>
    <xf numFmtId="176" fontId="7" fillId="5" borderId="34" xfId="0" applyNumberFormat="1" applyFont="1" applyFill="1" applyBorder="1" applyAlignment="1">
      <alignment horizontal="right" vertical="center"/>
    </xf>
    <xf numFmtId="49" fontId="11" fillId="4" borderId="39" xfId="0" applyNumberFormat="1" applyFont="1" applyFill="1" applyBorder="1" applyAlignment="1">
      <alignment horizontal="center" vertical="center" wrapText="1"/>
    </xf>
    <xf numFmtId="49" fontId="11" fillId="4" borderId="40" xfId="0" applyNumberFormat="1" applyFont="1" applyFill="1" applyBorder="1" applyAlignment="1">
      <alignment horizontal="center" vertical="center"/>
    </xf>
    <xf numFmtId="176" fontId="7" fillId="5" borderId="34" xfId="0" applyNumberFormat="1" applyFont="1" applyFill="1" applyBorder="1" applyAlignment="1">
      <alignment vertical="center"/>
    </xf>
    <xf numFmtId="49" fontId="5" fillId="6" borderId="20" xfId="0" applyNumberFormat="1" applyFont="1" applyFill="1" applyBorder="1" applyAlignment="1">
      <alignment horizontal="center" vertical="center"/>
    </xf>
    <xf numFmtId="177" fontId="7" fillId="5" borderId="34" xfId="0" applyNumberFormat="1" applyFont="1" applyFill="1" applyBorder="1" applyAlignment="1">
      <alignment horizontal="right" vertical="center"/>
    </xf>
    <xf numFmtId="49" fontId="12" fillId="5" borderId="42" xfId="0" applyNumberFormat="1" applyFont="1" applyFill="1" applyBorder="1" applyAlignment="1">
      <alignment horizontal="center" vertical="center"/>
    </xf>
    <xf numFmtId="49" fontId="12" fillId="5" borderId="42" xfId="0" applyNumberFormat="1" applyFont="1" applyFill="1" applyBorder="1" applyAlignment="1">
      <alignment horizontal="center" vertical="center" wrapText="1"/>
    </xf>
    <xf numFmtId="178" fontId="12" fillId="5" borderId="43" xfId="0" applyNumberFormat="1" applyFont="1" applyFill="1" applyBorder="1" applyAlignment="1">
      <alignment horizontal="center" vertical="center"/>
    </xf>
    <xf numFmtId="49" fontId="13" fillId="4" borderId="20" xfId="0" applyNumberFormat="1" applyFont="1" applyFill="1" applyBorder="1" applyAlignment="1">
      <alignment horizontal="center" vertical="center"/>
    </xf>
    <xf numFmtId="178" fontId="12" fillId="0" borderId="44" xfId="0" applyNumberFormat="1" applyFont="1" applyBorder="1" applyAlignment="1">
      <alignment vertical="center"/>
    </xf>
    <xf numFmtId="49" fontId="14" fillId="4" borderId="20" xfId="0" applyNumberFormat="1" applyFont="1" applyFill="1" applyBorder="1" applyAlignment="1">
      <alignment horizontal="center" vertical="center"/>
    </xf>
    <xf numFmtId="178" fontId="12" fillId="0" borderId="43" xfId="0" applyNumberFormat="1" applyFont="1" applyBorder="1" applyAlignment="1">
      <alignment vertical="center"/>
    </xf>
    <xf numFmtId="0" fontId="0" fillId="5" borderId="5" xfId="0" applyFont="1" applyFill="1" applyBorder="1" applyAlignment="1">
      <alignment vertical="center"/>
    </xf>
    <xf numFmtId="49" fontId="15" fillId="5" borderId="41" xfId="0" applyNumberFormat="1" applyFont="1" applyFill="1" applyBorder="1" applyAlignment="1">
      <alignment horizontal="center" vertical="center"/>
    </xf>
    <xf numFmtId="49" fontId="12" fillId="5" borderId="47" xfId="0" applyNumberFormat="1" applyFont="1" applyFill="1" applyBorder="1" applyAlignment="1">
      <alignment horizontal="center" vertical="center"/>
    </xf>
    <xf numFmtId="49" fontId="12" fillId="5" borderId="47" xfId="0" applyNumberFormat="1" applyFont="1" applyFill="1" applyBorder="1" applyAlignment="1">
      <alignment horizontal="center" vertical="center" wrapText="1"/>
    </xf>
    <xf numFmtId="178" fontId="12" fillId="5" borderId="48" xfId="0" applyNumberFormat="1" applyFont="1" applyFill="1" applyBorder="1" applyAlignment="1">
      <alignment horizontal="center" vertical="center"/>
    </xf>
    <xf numFmtId="178" fontId="15" fillId="5" borderId="42" xfId="0" applyNumberFormat="1" applyFont="1" applyFill="1" applyBorder="1" applyAlignment="1">
      <alignment horizontal="center" vertical="center"/>
    </xf>
    <xf numFmtId="178" fontId="15" fillId="5" borderId="42" xfId="0" applyNumberFormat="1" applyFont="1" applyFill="1" applyBorder="1" applyAlignment="1">
      <alignment vertical="center"/>
    </xf>
    <xf numFmtId="178" fontId="15" fillId="5" borderId="43" xfId="0" applyNumberFormat="1" applyFont="1" applyFill="1" applyBorder="1" applyAlignment="1">
      <alignment vertical="center"/>
    </xf>
    <xf numFmtId="178" fontId="12" fillId="0" borderId="26" xfId="0" applyNumberFormat="1" applyFont="1" applyBorder="1" applyAlignment="1">
      <alignment vertical="center"/>
    </xf>
    <xf numFmtId="0" fontId="15" fillId="5" borderId="26" xfId="0" applyFont="1" applyFill="1" applyBorder="1" applyAlignment="1">
      <alignment horizontal="center" vertical="center"/>
    </xf>
    <xf numFmtId="178" fontId="12" fillId="0" borderId="48" xfId="0" applyNumberFormat="1" applyFont="1" applyBorder="1" applyAlignment="1">
      <alignment vertical="center"/>
    </xf>
    <xf numFmtId="178" fontId="15" fillId="5" borderId="47" xfId="0" applyNumberFormat="1" applyFont="1" applyFill="1" applyBorder="1" applyAlignment="1">
      <alignment horizontal="center" vertical="center"/>
    </xf>
    <xf numFmtId="178" fontId="15" fillId="5" borderId="47" xfId="0" applyNumberFormat="1" applyFont="1" applyFill="1" applyBorder="1" applyAlignment="1">
      <alignment vertical="center"/>
    </xf>
    <xf numFmtId="178" fontId="15" fillId="5" borderId="48" xfId="0" applyNumberFormat="1" applyFont="1" applyFill="1" applyBorder="1" applyAlignment="1">
      <alignment vertical="center"/>
    </xf>
    <xf numFmtId="49" fontId="15" fillId="5" borderId="26" xfId="0" applyNumberFormat="1" applyFont="1" applyFill="1" applyBorder="1" applyAlignment="1">
      <alignment horizontal="center" vertical="center"/>
    </xf>
    <xf numFmtId="49" fontId="15" fillId="5" borderId="51" xfId="0" applyNumberFormat="1" applyFont="1" applyFill="1" applyBorder="1" applyAlignment="1">
      <alignment horizontal="center" vertical="center"/>
    </xf>
    <xf numFmtId="178" fontId="15" fillId="5" borderId="52" xfId="0" applyNumberFormat="1" applyFont="1" applyFill="1" applyBorder="1" applyAlignment="1">
      <alignment horizontal="center" vertical="center"/>
    </xf>
    <xf numFmtId="178" fontId="15" fillId="5" borderId="52" xfId="0" applyNumberFormat="1" applyFont="1" applyFill="1" applyBorder="1" applyAlignment="1">
      <alignment vertical="center"/>
    </xf>
    <xf numFmtId="178" fontId="15" fillId="5" borderId="54" xfId="0" applyNumberFormat="1" applyFont="1" applyFill="1" applyBorder="1" applyAlignment="1">
      <alignment vertical="center"/>
    </xf>
    <xf numFmtId="178" fontId="13" fillId="4" borderId="20" xfId="0" applyNumberFormat="1" applyFont="1" applyFill="1" applyBorder="1" applyAlignment="1">
      <alignment vertical="center"/>
    </xf>
    <xf numFmtId="178" fontId="13" fillId="4" borderId="20" xfId="0" applyNumberFormat="1" applyFont="1" applyFill="1" applyBorder="1" applyAlignment="1">
      <alignment horizontal="center" vertical="center"/>
    </xf>
    <xf numFmtId="178" fontId="16" fillId="6" borderId="20" xfId="0" applyNumberFormat="1" applyFont="1" applyFill="1" applyBorder="1" applyAlignment="1">
      <alignment horizontal="center" vertical="center"/>
    </xf>
    <xf numFmtId="0" fontId="0" fillId="5" borderId="6" xfId="0" applyFont="1" applyFill="1" applyBorder="1" applyAlignment="1">
      <alignment vertical="center" wrapText="1"/>
    </xf>
    <xf numFmtId="176" fontId="0" fillId="5" borderId="33" xfId="0" applyNumberFormat="1" applyFont="1" applyFill="1" applyBorder="1" applyAlignment="1">
      <alignment vertical="center"/>
    </xf>
    <xf numFmtId="49" fontId="12" fillId="5" borderId="52" xfId="0" applyNumberFormat="1" applyFont="1" applyFill="1" applyBorder="1" applyAlignment="1">
      <alignment horizontal="center" vertical="center"/>
    </xf>
    <xf numFmtId="49" fontId="12" fillId="5" borderId="52" xfId="0" applyNumberFormat="1" applyFont="1" applyFill="1" applyBorder="1" applyAlignment="1">
      <alignment horizontal="center" vertical="center" wrapText="1"/>
    </xf>
    <xf numFmtId="178" fontId="12" fillId="5" borderId="54" xfId="0" applyNumberFormat="1" applyFont="1" applyFill="1" applyBorder="1" applyAlignment="1">
      <alignment horizontal="center" vertical="center"/>
    </xf>
    <xf numFmtId="178" fontId="12" fillId="0" borderId="51" xfId="0" applyNumberFormat="1" applyFont="1" applyBorder="1" applyAlignment="1">
      <alignment vertical="center"/>
    </xf>
    <xf numFmtId="178" fontId="12" fillId="0" borderId="54" xfId="0" applyNumberFormat="1" applyFont="1" applyBorder="1" applyAlignment="1">
      <alignment vertical="center"/>
    </xf>
    <xf numFmtId="178" fontId="11" fillId="4" borderId="40" xfId="0" applyNumberFormat="1" applyFont="1" applyFill="1" applyBorder="1" applyAlignment="1">
      <alignment horizontal="center" vertical="center"/>
    </xf>
    <xf numFmtId="178" fontId="7" fillId="6" borderId="38" xfId="0" applyNumberFormat="1" applyFont="1" applyFill="1" applyBorder="1" applyAlignment="1">
      <alignment vertical="center"/>
    </xf>
    <xf numFmtId="178" fontId="10" fillId="6" borderId="40" xfId="0" applyNumberFormat="1" applyFont="1" applyFill="1" applyBorder="1" applyAlignment="1">
      <alignment vertical="center"/>
    </xf>
    <xf numFmtId="49" fontId="11" fillId="4" borderId="59" xfId="0" applyNumberFormat="1" applyFont="1" applyFill="1" applyBorder="1" applyAlignment="1">
      <alignment horizontal="center" vertical="center"/>
    </xf>
    <xf numFmtId="0" fontId="2" fillId="0" borderId="60" xfId="0" applyFont="1" applyBorder="1"/>
    <xf numFmtId="0" fontId="2" fillId="0" borderId="61" xfId="0" applyFont="1" applyBorder="1"/>
    <xf numFmtId="49" fontId="1" fillId="2" borderId="2" xfId="0" applyNumberFormat="1" applyFont="1" applyFill="1" applyBorder="1" applyAlignment="1">
      <alignment horizontal="center" vertical="center"/>
    </xf>
    <xf numFmtId="0" fontId="2" fillId="0" borderId="3" xfId="0" applyFont="1" applyBorder="1"/>
    <xf numFmtId="0" fontId="2" fillId="0" borderId="4" xfId="0" applyFont="1" applyBorder="1"/>
    <xf numFmtId="0" fontId="2" fillId="0" borderId="8" xfId="0" applyFont="1" applyBorder="1"/>
    <xf numFmtId="0" fontId="2" fillId="0" borderId="0" xfId="0" applyFont="1" applyBorder="1"/>
    <xf numFmtId="0" fontId="2" fillId="0" borderId="9" xfId="0" applyFont="1" applyBorder="1"/>
    <xf numFmtId="178" fontId="12" fillId="0" borderId="50" xfId="0" applyNumberFormat="1" applyFont="1" applyBorder="1" applyAlignment="1">
      <alignment horizontal="center" vertical="center"/>
    </xf>
    <xf numFmtId="0" fontId="2" fillId="0" borderId="56" xfId="0" applyFont="1" applyBorder="1"/>
    <xf numFmtId="178" fontId="12" fillId="0" borderId="53" xfId="0" applyNumberFormat="1" applyFont="1" applyBorder="1" applyAlignment="1">
      <alignment horizontal="center" vertical="center"/>
    </xf>
    <xf numFmtId="0" fontId="2" fillId="0" borderId="57" xfId="0" applyFont="1" applyBorder="1"/>
    <xf numFmtId="49" fontId="12" fillId="5" borderId="41" xfId="0" applyNumberFormat="1" applyFont="1" applyFill="1" applyBorder="1" applyAlignment="1">
      <alignment horizontal="center" vertical="center"/>
    </xf>
    <xf numFmtId="0" fontId="2" fillId="0" borderId="45" xfId="0" applyFont="1" applyBorder="1"/>
    <xf numFmtId="0" fontId="2" fillId="0" borderId="58" xfId="0" applyFont="1" applyBorder="1"/>
    <xf numFmtId="49" fontId="12" fillId="5" borderId="46" xfId="0" applyNumberFormat="1" applyFont="1" applyFill="1" applyBorder="1" applyAlignment="1">
      <alignment horizontal="center" vertical="center"/>
    </xf>
    <xf numFmtId="0" fontId="2" fillId="0" borderId="49" xfId="0" applyFont="1" applyBorder="1"/>
    <xf numFmtId="0" fontId="2" fillId="0" borderId="55" xfId="0" applyFont="1" applyBorder="1"/>
    <xf numFmtId="49" fontId="4" fillId="2" borderId="13" xfId="0" applyNumberFormat="1" applyFont="1" applyFill="1" applyBorder="1" applyAlignment="1">
      <alignment horizontal="right" vertical="center"/>
    </xf>
    <xf numFmtId="0" fontId="2" fillId="0" borderId="14" xfId="0" applyFont="1" applyBorder="1"/>
    <xf numFmtId="0" fontId="2" fillId="0" borderId="15" xfId="0" applyFont="1" applyBorder="1"/>
  </cellXfs>
  <cellStyles count="1">
    <cellStyle name="표준" xfId="0" builtinId="0"/>
  </cellStyles>
  <dxfs count="2">
    <dxf>
      <font>
        <color rgb="FFFF0000"/>
      </font>
      <fill>
        <patternFill patternType="none"/>
      </fill>
      <border>
        <left/>
        <right/>
        <top/>
        <bottom/>
      </border>
    </dxf>
    <dxf>
      <font>
        <color rgb="FFFF0000"/>
      </font>
      <fill>
        <patternFill patternType="none"/>
      </fill>
      <border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619125</xdr:colOff>
      <xdr:row>19</xdr:row>
      <xdr:rowOff>66675</xdr:rowOff>
    </xdr:to>
    <xdr:sp macro="" textlink="">
      <xdr:nvSpPr>
        <xdr:cNvPr id="1026" name="Rectangle 2" hidden="1"/>
        <xdr:cNvSpPr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1000"/>
  <sheetViews>
    <sheetView showGridLines="0" tabSelected="1" workbookViewId="0"/>
  </sheetViews>
  <sheetFormatPr defaultColWidth="15.125" defaultRowHeight="15" customHeight="1"/>
  <cols>
    <col min="1" max="1" width="7.75" customWidth="1"/>
    <col min="2" max="2" width="5.625" customWidth="1"/>
    <col min="3" max="3" width="4.75" customWidth="1"/>
    <col min="4" max="4" width="4.5" customWidth="1"/>
    <col min="5" max="5" width="11.25" customWidth="1"/>
    <col min="6" max="6" width="55.25" customWidth="1"/>
    <col min="7" max="7" width="14.125" customWidth="1"/>
    <col min="8" max="8" width="13.625" customWidth="1"/>
    <col min="9" max="9" width="14.375" customWidth="1"/>
    <col min="10" max="10" width="17.5" customWidth="1"/>
    <col min="11" max="11" width="37.5" customWidth="1"/>
    <col min="12" max="12" width="17.625" customWidth="1"/>
    <col min="13" max="13" width="17.375" customWidth="1"/>
    <col min="14" max="26" width="7.75" customWidth="1"/>
  </cols>
  <sheetData>
    <row r="1" spans="1:26" ht="34.5" customHeight="1">
      <c r="A1" s="1"/>
      <c r="B1" s="123" t="s">
        <v>1</v>
      </c>
      <c r="C1" s="124"/>
      <c r="D1" s="124"/>
      <c r="E1" s="124"/>
      <c r="F1" s="124"/>
      <c r="G1" s="124"/>
      <c r="H1" s="124"/>
      <c r="I1" s="124"/>
      <c r="J1" s="124"/>
      <c r="K1" s="125"/>
      <c r="L1" s="2"/>
      <c r="M1" s="3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4.5" customHeight="1">
      <c r="A2" s="5"/>
      <c r="B2" s="126"/>
      <c r="C2" s="127"/>
      <c r="D2" s="127"/>
      <c r="E2" s="127"/>
      <c r="F2" s="127"/>
      <c r="G2" s="127"/>
      <c r="H2" s="127"/>
      <c r="I2" s="127"/>
      <c r="J2" s="127"/>
      <c r="K2" s="128"/>
      <c r="L2" s="6"/>
      <c r="M2" s="7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34.5" customHeight="1">
      <c r="A3" s="8"/>
      <c r="B3" s="9"/>
      <c r="C3" s="10"/>
      <c r="D3" s="10"/>
      <c r="E3" s="10"/>
      <c r="F3" s="10"/>
      <c r="G3" s="10"/>
      <c r="H3" s="10"/>
      <c r="I3" s="10"/>
      <c r="J3" s="10"/>
      <c r="K3" s="11" t="s">
        <v>3</v>
      </c>
      <c r="L3" s="12"/>
      <c r="M3" s="13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45" customHeight="1">
      <c r="A4" s="14"/>
      <c r="B4" s="15" t="s">
        <v>4</v>
      </c>
      <c r="C4" s="16" t="s">
        <v>5</v>
      </c>
      <c r="D4" s="21" t="s">
        <v>6</v>
      </c>
      <c r="E4" s="21" t="s">
        <v>7</v>
      </c>
      <c r="F4" s="22" t="s">
        <v>8</v>
      </c>
      <c r="G4" s="21" t="s">
        <v>9</v>
      </c>
      <c r="H4" s="21" t="s">
        <v>10</v>
      </c>
      <c r="I4" s="21" t="s">
        <v>11</v>
      </c>
      <c r="J4" s="24" t="s">
        <v>12</v>
      </c>
      <c r="K4" s="22" t="s">
        <v>13</v>
      </c>
      <c r="L4" s="25"/>
      <c r="M4" s="26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39.75" customHeight="1">
      <c r="A5" s="1"/>
      <c r="B5" s="31"/>
      <c r="C5" s="32">
        <v>1</v>
      </c>
      <c r="D5" s="35">
        <v>2</v>
      </c>
      <c r="E5" s="36" t="s">
        <v>16</v>
      </c>
      <c r="F5" s="39" t="s">
        <v>17</v>
      </c>
      <c r="G5" s="40">
        <v>100</v>
      </c>
      <c r="H5" s="40"/>
      <c r="I5" s="41">
        <f>SUM(G5,H5)</f>
        <v>100</v>
      </c>
      <c r="J5" s="42" t="s">
        <v>18</v>
      </c>
      <c r="K5" s="39" t="s">
        <v>23</v>
      </c>
      <c r="L5" s="2"/>
      <c r="M5" s="38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39.75" customHeight="1">
      <c r="A6" s="1"/>
      <c r="B6" s="31"/>
      <c r="C6" s="32">
        <v>1</v>
      </c>
      <c r="D6" s="35">
        <v>4</v>
      </c>
      <c r="E6" s="36" t="s">
        <v>16</v>
      </c>
      <c r="F6" s="39" t="s">
        <v>24</v>
      </c>
      <c r="G6" s="40">
        <v>1050000</v>
      </c>
      <c r="H6" s="40"/>
      <c r="I6" s="41">
        <f>SUM(I5,G6)</f>
        <v>1050100</v>
      </c>
      <c r="J6" s="42" t="s">
        <v>18</v>
      </c>
      <c r="K6" s="42"/>
      <c r="L6" s="2"/>
      <c r="M6" s="38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9.75" customHeight="1">
      <c r="A7" s="1"/>
      <c r="B7" s="44">
        <v>1</v>
      </c>
      <c r="C7" s="32">
        <v>1</v>
      </c>
      <c r="D7" s="35">
        <v>5</v>
      </c>
      <c r="E7" s="36" t="s">
        <v>25</v>
      </c>
      <c r="F7" s="39" t="s">
        <v>26</v>
      </c>
      <c r="G7" s="40"/>
      <c r="H7" s="43">
        <v>394700</v>
      </c>
      <c r="I7" s="41">
        <f t="shared" ref="I7:I18" si="0">I6-H7</f>
        <v>655400</v>
      </c>
      <c r="J7" s="39" t="s">
        <v>18</v>
      </c>
      <c r="K7" s="39" t="s">
        <v>27</v>
      </c>
      <c r="L7" s="2"/>
      <c r="M7" s="38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39.75" customHeight="1">
      <c r="A8" s="1"/>
      <c r="B8" s="44">
        <v>2</v>
      </c>
      <c r="C8" s="32">
        <v>1</v>
      </c>
      <c r="D8" s="35">
        <v>7</v>
      </c>
      <c r="E8" s="36" t="s">
        <v>28</v>
      </c>
      <c r="F8" s="39" t="s">
        <v>29</v>
      </c>
      <c r="G8" s="40"/>
      <c r="H8" s="43">
        <v>18000</v>
      </c>
      <c r="I8" s="41">
        <f t="shared" si="0"/>
        <v>637400</v>
      </c>
      <c r="J8" s="39" t="s">
        <v>18</v>
      </c>
      <c r="K8" s="39" t="s">
        <v>30</v>
      </c>
      <c r="L8" s="2"/>
      <c r="M8" s="3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39.75" customHeight="1">
      <c r="A9" s="1"/>
      <c r="B9" s="44">
        <v>3</v>
      </c>
      <c r="C9" s="32">
        <v>1</v>
      </c>
      <c r="D9" s="35">
        <v>8</v>
      </c>
      <c r="E9" s="36" t="s">
        <v>31</v>
      </c>
      <c r="F9" s="39" t="s">
        <v>32</v>
      </c>
      <c r="G9" s="40"/>
      <c r="H9" s="43">
        <v>8730</v>
      </c>
      <c r="I9" s="41">
        <f t="shared" si="0"/>
        <v>628670</v>
      </c>
      <c r="J9" s="39" t="s">
        <v>34</v>
      </c>
      <c r="K9" s="42"/>
      <c r="L9" s="2"/>
      <c r="M9" s="3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39.75" customHeight="1">
      <c r="A10" s="1"/>
      <c r="B10" s="44">
        <v>4</v>
      </c>
      <c r="C10" s="32">
        <v>1</v>
      </c>
      <c r="D10" s="35">
        <v>15</v>
      </c>
      <c r="E10" s="36" t="s">
        <v>31</v>
      </c>
      <c r="F10" s="39" t="s">
        <v>36</v>
      </c>
      <c r="G10" s="40"/>
      <c r="H10" s="43">
        <v>6000</v>
      </c>
      <c r="I10" s="41">
        <f t="shared" si="0"/>
        <v>622670</v>
      </c>
      <c r="J10" s="39" t="s">
        <v>37</v>
      </c>
      <c r="K10" s="42"/>
      <c r="L10" s="2"/>
      <c r="M10" s="3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39.75" customHeight="1">
      <c r="A11" s="1"/>
      <c r="B11" s="44">
        <v>5</v>
      </c>
      <c r="C11" s="32">
        <v>1</v>
      </c>
      <c r="D11" s="35">
        <v>15</v>
      </c>
      <c r="E11" s="36" t="s">
        <v>31</v>
      </c>
      <c r="F11" s="39" t="s">
        <v>38</v>
      </c>
      <c r="G11" s="40"/>
      <c r="H11" s="43">
        <v>63840</v>
      </c>
      <c r="I11" s="41">
        <f t="shared" si="0"/>
        <v>558830</v>
      </c>
      <c r="J11" s="39" t="s">
        <v>37</v>
      </c>
      <c r="K11" s="42"/>
      <c r="L11" s="2"/>
      <c r="M11" s="3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39.75" customHeight="1">
      <c r="A12" s="1"/>
      <c r="B12" s="44">
        <v>6</v>
      </c>
      <c r="C12" s="32">
        <v>1</v>
      </c>
      <c r="D12" s="35">
        <v>15</v>
      </c>
      <c r="E12" s="36" t="s">
        <v>31</v>
      </c>
      <c r="F12" s="39" t="s">
        <v>41</v>
      </c>
      <c r="G12" s="40"/>
      <c r="H12" s="43">
        <v>5600</v>
      </c>
      <c r="I12" s="41">
        <f t="shared" si="0"/>
        <v>553230</v>
      </c>
      <c r="J12" s="39" t="s">
        <v>37</v>
      </c>
      <c r="K12" s="42"/>
      <c r="L12" s="2"/>
      <c r="M12" s="3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39.75" customHeight="1">
      <c r="A13" s="1"/>
      <c r="B13" s="44">
        <v>7</v>
      </c>
      <c r="C13" s="32">
        <v>1</v>
      </c>
      <c r="D13" s="35">
        <v>15</v>
      </c>
      <c r="E13" s="36" t="s">
        <v>31</v>
      </c>
      <c r="F13" s="39" t="s">
        <v>44</v>
      </c>
      <c r="G13" s="40"/>
      <c r="H13" s="43">
        <v>46600</v>
      </c>
      <c r="I13" s="41">
        <f t="shared" si="0"/>
        <v>506630</v>
      </c>
      <c r="J13" s="39" t="s">
        <v>37</v>
      </c>
      <c r="K13" s="42"/>
      <c r="L13" s="2"/>
      <c r="M13" s="3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39.75" customHeight="1">
      <c r="A14" s="1"/>
      <c r="B14" s="44">
        <v>8</v>
      </c>
      <c r="C14" s="32">
        <v>1</v>
      </c>
      <c r="D14" s="35">
        <v>15</v>
      </c>
      <c r="E14" s="36" t="s">
        <v>31</v>
      </c>
      <c r="F14" s="39" t="s">
        <v>48</v>
      </c>
      <c r="G14" s="40"/>
      <c r="H14" s="43">
        <v>2800</v>
      </c>
      <c r="I14" s="41">
        <f t="shared" si="0"/>
        <v>503830</v>
      </c>
      <c r="J14" s="39" t="s">
        <v>37</v>
      </c>
      <c r="K14" s="42"/>
      <c r="L14" s="2"/>
      <c r="M14" s="3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39.75" customHeight="1">
      <c r="A15" s="1"/>
      <c r="B15" s="44">
        <v>9</v>
      </c>
      <c r="C15" s="32">
        <v>1</v>
      </c>
      <c r="D15" s="35">
        <v>15</v>
      </c>
      <c r="E15" s="36" t="s">
        <v>28</v>
      </c>
      <c r="F15" s="39" t="s">
        <v>51</v>
      </c>
      <c r="G15" s="40"/>
      <c r="H15" s="43">
        <v>74500</v>
      </c>
      <c r="I15" s="41">
        <f t="shared" si="0"/>
        <v>429330</v>
      </c>
      <c r="J15" s="39" t="s">
        <v>37</v>
      </c>
      <c r="K15" s="42"/>
      <c r="L15" s="2"/>
      <c r="M15" s="3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39.75" customHeight="1">
      <c r="A16" s="1"/>
      <c r="B16" s="44">
        <v>10</v>
      </c>
      <c r="C16" s="32">
        <v>1</v>
      </c>
      <c r="D16" s="35">
        <v>20</v>
      </c>
      <c r="E16" s="36" t="s">
        <v>53</v>
      </c>
      <c r="F16" s="39" t="s">
        <v>54</v>
      </c>
      <c r="G16" s="40"/>
      <c r="H16" s="43">
        <v>45800</v>
      </c>
      <c r="I16" s="41">
        <f t="shared" si="0"/>
        <v>383530</v>
      </c>
      <c r="J16" s="39" t="s">
        <v>37</v>
      </c>
      <c r="K16" s="42"/>
      <c r="L16" s="2"/>
      <c r="M16" s="3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39.75" customHeight="1">
      <c r="A17" s="1"/>
      <c r="B17" s="44">
        <v>11</v>
      </c>
      <c r="C17" s="32">
        <v>1</v>
      </c>
      <c r="D17" s="35">
        <v>24</v>
      </c>
      <c r="E17" s="35" t="s">
        <v>28</v>
      </c>
      <c r="F17" s="42" t="s">
        <v>55</v>
      </c>
      <c r="G17" s="40"/>
      <c r="H17" s="43">
        <v>18500</v>
      </c>
      <c r="I17" s="41">
        <f t="shared" si="0"/>
        <v>365030</v>
      </c>
      <c r="J17" s="42" t="s">
        <v>37</v>
      </c>
      <c r="K17" s="47"/>
      <c r="L17" s="2"/>
      <c r="M17" s="3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39.75" customHeight="1">
      <c r="A18" s="1"/>
      <c r="B18" s="44">
        <v>12</v>
      </c>
      <c r="C18" s="32">
        <v>1</v>
      </c>
      <c r="D18" s="35">
        <v>24</v>
      </c>
      <c r="E18" s="35" t="s">
        <v>31</v>
      </c>
      <c r="F18" s="42" t="s">
        <v>56</v>
      </c>
      <c r="G18" s="40"/>
      <c r="H18" s="43">
        <v>150000</v>
      </c>
      <c r="I18" s="41">
        <f t="shared" si="0"/>
        <v>215030</v>
      </c>
      <c r="J18" s="42" t="s">
        <v>37</v>
      </c>
      <c r="K18" s="49"/>
      <c r="L18" s="2"/>
      <c r="M18" s="3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39.75" customHeight="1">
      <c r="A19" s="50"/>
      <c r="B19" s="51"/>
      <c r="C19" s="52"/>
      <c r="D19" s="51"/>
      <c r="E19" s="51"/>
      <c r="F19" s="23" t="s">
        <v>62</v>
      </c>
      <c r="G19" s="54">
        <f t="shared" ref="G19:H19" si="1">SUM(G5:G18)</f>
        <v>1050100</v>
      </c>
      <c r="H19" s="55">
        <f t="shared" si="1"/>
        <v>835070</v>
      </c>
      <c r="I19" s="56">
        <f>G19-H19</f>
        <v>215030</v>
      </c>
      <c r="J19" s="57"/>
      <c r="K19" s="57"/>
      <c r="L19" s="58"/>
      <c r="M19" s="59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7.25" customHeight="1">
      <c r="A20" s="60"/>
      <c r="B20" s="61"/>
      <c r="C20" s="61"/>
      <c r="D20" s="61"/>
      <c r="E20" s="61"/>
      <c r="F20" s="64"/>
      <c r="G20" s="65"/>
      <c r="H20" s="65"/>
      <c r="I20" s="65"/>
      <c r="J20" s="66"/>
      <c r="K20" s="66"/>
      <c r="L20" s="67"/>
      <c r="M20" s="67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30" customHeight="1">
      <c r="A21" s="3"/>
      <c r="B21" s="70"/>
      <c r="C21" s="70"/>
      <c r="D21" s="70"/>
      <c r="E21" s="70"/>
      <c r="F21" s="71"/>
      <c r="G21" s="72" t="s">
        <v>77</v>
      </c>
      <c r="H21" s="73" t="s">
        <v>7</v>
      </c>
      <c r="I21" s="73" t="s">
        <v>78</v>
      </c>
      <c r="J21" s="76" t="s">
        <v>79</v>
      </c>
      <c r="K21" s="77" t="s">
        <v>80</v>
      </c>
      <c r="L21" s="79" t="s">
        <v>81</v>
      </c>
      <c r="M21" s="79" t="s">
        <v>11</v>
      </c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30" customHeight="1">
      <c r="A22" s="3"/>
      <c r="B22" s="70"/>
      <c r="C22" s="70"/>
      <c r="D22" s="70"/>
      <c r="E22" s="70"/>
      <c r="F22" s="71"/>
      <c r="G22" s="133" t="s">
        <v>82</v>
      </c>
      <c r="H22" s="81" t="s">
        <v>25</v>
      </c>
      <c r="I22" s="81" t="s">
        <v>85</v>
      </c>
      <c r="J22" s="82" t="s">
        <v>86</v>
      </c>
      <c r="K22" s="83">
        <v>400000</v>
      </c>
      <c r="L22" s="85">
        <v>394700</v>
      </c>
      <c r="M22" s="87">
        <f t="shared" ref="M22:M24" si="2">K22-L22</f>
        <v>5300</v>
      </c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30" customHeight="1">
      <c r="A23" s="3"/>
      <c r="B23" s="70"/>
      <c r="C23" s="70"/>
      <c r="D23" s="70"/>
      <c r="E23" s="70"/>
      <c r="F23" s="71"/>
      <c r="G23" s="134"/>
      <c r="H23" s="136" t="s">
        <v>31</v>
      </c>
      <c r="I23" s="90" t="s">
        <v>91</v>
      </c>
      <c r="J23" s="91" t="s">
        <v>92</v>
      </c>
      <c r="K23" s="92">
        <v>200000</v>
      </c>
      <c r="L23" s="96">
        <f>H18+49400</f>
        <v>199400</v>
      </c>
      <c r="M23" s="98">
        <f t="shared" si="2"/>
        <v>600</v>
      </c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30" customHeight="1">
      <c r="A24" s="3"/>
      <c r="B24" s="70"/>
      <c r="C24" s="70"/>
      <c r="D24" s="70"/>
      <c r="E24" s="70"/>
      <c r="F24" s="71"/>
      <c r="G24" s="134"/>
      <c r="H24" s="137"/>
      <c r="I24" s="136" t="s">
        <v>93</v>
      </c>
      <c r="J24" s="91" t="s">
        <v>94</v>
      </c>
      <c r="K24" s="92">
        <v>200000</v>
      </c>
      <c r="L24" s="96">
        <v>84170</v>
      </c>
      <c r="M24" s="98">
        <f t="shared" si="2"/>
        <v>115830</v>
      </c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30" customHeight="1">
      <c r="A25" s="3"/>
      <c r="B25" s="70"/>
      <c r="C25" s="70"/>
      <c r="D25" s="70"/>
      <c r="E25" s="70"/>
      <c r="F25" s="71"/>
      <c r="G25" s="134"/>
      <c r="H25" s="137"/>
      <c r="I25" s="137"/>
      <c r="J25" s="91" t="s">
        <v>95</v>
      </c>
      <c r="K25" s="92">
        <v>275000</v>
      </c>
      <c r="L25" s="129">
        <v>2689330</v>
      </c>
      <c r="M25" s="131">
        <f>K25+K26-L25</f>
        <v>85670</v>
      </c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30" customHeight="1">
      <c r="A26" s="3"/>
      <c r="B26" s="70"/>
      <c r="C26" s="70"/>
      <c r="D26" s="70"/>
      <c r="E26" s="70"/>
      <c r="F26" s="71"/>
      <c r="G26" s="134"/>
      <c r="H26" s="138"/>
      <c r="I26" s="138"/>
      <c r="J26" s="91" t="s">
        <v>97</v>
      </c>
      <c r="K26" s="92">
        <v>2500000</v>
      </c>
      <c r="L26" s="130"/>
      <c r="M26" s="132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30" customHeight="1">
      <c r="A27" s="3"/>
      <c r="B27" s="70"/>
      <c r="C27" s="70"/>
      <c r="D27" s="70"/>
      <c r="E27" s="70"/>
      <c r="F27" s="71"/>
      <c r="G27" s="134"/>
      <c r="H27" s="136" t="s">
        <v>28</v>
      </c>
      <c r="I27" s="90" t="s">
        <v>93</v>
      </c>
      <c r="J27" s="91" t="s">
        <v>98</v>
      </c>
      <c r="K27" s="92">
        <v>100000</v>
      </c>
      <c r="L27" s="96">
        <f>H17+74500</f>
        <v>93000</v>
      </c>
      <c r="M27" s="98">
        <f t="shared" ref="M27:M30" si="3">K27-L27</f>
        <v>7000</v>
      </c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30" customHeight="1">
      <c r="A28" s="3"/>
      <c r="B28" s="70"/>
      <c r="C28" s="70"/>
      <c r="D28" s="70"/>
      <c r="E28" s="70"/>
      <c r="F28" s="71"/>
      <c r="G28" s="134"/>
      <c r="H28" s="138"/>
      <c r="I28" s="90" t="s">
        <v>99</v>
      </c>
      <c r="J28" s="91" t="s">
        <v>100</v>
      </c>
      <c r="K28" s="92">
        <v>50000</v>
      </c>
      <c r="L28" s="96">
        <v>18000</v>
      </c>
      <c r="M28" s="98">
        <f t="shared" si="3"/>
        <v>32000</v>
      </c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39.75" customHeight="1">
      <c r="A29" s="3"/>
      <c r="B29" s="70"/>
      <c r="C29" s="70"/>
      <c r="D29" s="70"/>
      <c r="E29" s="70"/>
      <c r="F29" s="71"/>
      <c r="G29" s="135"/>
      <c r="H29" s="112" t="s">
        <v>53</v>
      </c>
      <c r="I29" s="112" t="s">
        <v>85</v>
      </c>
      <c r="J29" s="113" t="s">
        <v>101</v>
      </c>
      <c r="K29" s="114">
        <v>100000</v>
      </c>
      <c r="L29" s="115">
        <v>45800</v>
      </c>
      <c r="M29" s="116">
        <f t="shared" si="3"/>
        <v>54200</v>
      </c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30" customHeight="1">
      <c r="A30" s="3"/>
      <c r="B30" s="70"/>
      <c r="C30" s="70"/>
      <c r="D30" s="70"/>
      <c r="E30" s="70"/>
      <c r="F30" s="71"/>
      <c r="G30" s="120" t="s">
        <v>102</v>
      </c>
      <c r="H30" s="121"/>
      <c r="I30" s="121"/>
      <c r="J30" s="122"/>
      <c r="K30" s="117">
        <f t="shared" ref="K30:L30" si="4">SUM(K22:K29)</f>
        <v>3825000</v>
      </c>
      <c r="L30" s="118">
        <f t="shared" si="4"/>
        <v>3524400</v>
      </c>
      <c r="M30" s="119">
        <f t="shared" si="3"/>
        <v>300600</v>
      </c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6.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6.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6.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6.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6.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6.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6.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6.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6.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6.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6.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6.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6.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6.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6.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6.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6.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6.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6.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6.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6.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6.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6.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6.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6.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6.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6.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6.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6.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6.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6.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6.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6.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6.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6.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6.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6.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6.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6.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6.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6.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6.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6.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6.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6.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6.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6.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6.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6.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6.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6.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6.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6.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6.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6.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6.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6.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6.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6.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6.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6.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6.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6.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6.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6.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6.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6.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6.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6.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6.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6.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6.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6.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6.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6.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6.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6.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6.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6.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6.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6.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6.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6.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6.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6.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6.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6.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6.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6.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6.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6.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6.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6.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6.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6.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6.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6.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6.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6.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6.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6.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6.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6.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6.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6.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6.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6.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6.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6.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6.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6.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6.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6.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6.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6.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6.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6.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6.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6.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6.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6.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6.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6.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6.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6.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6.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6.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6.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6.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6.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6.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6.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6.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6.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6.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6.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6.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6.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6.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6.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6.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6.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6.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6.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6.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6.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6.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6.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6.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6.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6.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6.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6.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6.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6.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6.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6.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6.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6.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6.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6.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6.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6.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6.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6.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6.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6.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6.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6.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6.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6.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6.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6.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6.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6.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6.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6.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6.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6.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6.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6.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6.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6.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6.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6.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6.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6.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6.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6.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6.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6.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6.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6.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6.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6.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6.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6.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6.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6.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6.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6.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6.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6.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6.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6.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6.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6.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6.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6.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6.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6.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6.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6.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6.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6.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6.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6.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6.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6.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6.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6.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6.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6.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6.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6.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6.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6.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6.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6.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6.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6.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6.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6.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6.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6.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6.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6.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6.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6.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6.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6.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6.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6.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6.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6.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6.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6.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6.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6.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6.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6.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6.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6.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6.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6.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6.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6.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6.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6.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6.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6.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6.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6.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6.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6.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6.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6.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6.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6.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6.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6.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6.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6.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6.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6.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6.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6.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6.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6.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6.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6.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6.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6.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6.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6.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6.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6.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6.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6.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6.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6.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6.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6.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6.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6.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6.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6.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6.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6.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6.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6.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6.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6.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6.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6.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6.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6.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6.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6.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6.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6.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6.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6.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6.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6.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6.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6.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6.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6.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6.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6.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6.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6.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6.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6.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6.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6.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6.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6.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6.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6.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6.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6.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6.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6.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6.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6.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6.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6.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6.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6.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6.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6.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6.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6.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6.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6.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6.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6.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6.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6.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6.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6.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6.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6.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6.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6.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6.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6.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6.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6.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6.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6.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6.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6.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6.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6.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6.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6.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6.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6.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6.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6.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6.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6.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6.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6.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6.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6.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6.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6.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6.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6.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6.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6.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6.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6.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6.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6.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6.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6.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6.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6.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6.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6.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6.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6.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6.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6.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6.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6.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6.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6.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6.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6.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6.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6.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6.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6.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6.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6.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6.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6.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6.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6.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6.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6.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6.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6.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6.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6.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6.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6.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6.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6.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6.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6.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6.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6.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6.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6.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6.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6.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6.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6.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6.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6.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6.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6.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6.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6.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6.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6.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6.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6.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6.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6.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6.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6.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6.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6.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6.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6.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6.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6.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6.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6.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6.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6.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6.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6.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6.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6.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6.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6.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6.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6.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6.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6.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6.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6.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6.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6.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6.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6.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6.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6.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6.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6.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6.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6.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6.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6.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6.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6.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6.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6.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6.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6.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6.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6.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6.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6.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6.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6.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6.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6.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6.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6.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6.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6.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6.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6.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6.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6.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6.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6.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6.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6.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6.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6.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6.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6.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6.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6.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6.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6.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6.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6.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6.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6.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6.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6.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6.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6.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6.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6.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6.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6.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6.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6.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6.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6.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6.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6.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6.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6.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6.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6.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6.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6.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6.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6.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6.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6.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6.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6.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6.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6.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6.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6.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6.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6.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6.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6.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6.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6.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6.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6.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6.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6.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6.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6.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6.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6.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6.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6.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6.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6.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6.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6.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6.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6.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6.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6.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6.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6.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6.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6.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6.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6.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6.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6.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6.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6.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6.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6.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6.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6.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6.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6.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6.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6.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6.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6.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6.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6.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6.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6.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6.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6.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6.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6.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6.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6.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6.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6.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6.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6.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6.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6.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6.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6.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6.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6.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6.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6.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6.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6.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6.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6.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6.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6.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6.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6.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6.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6.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6.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6.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6.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6.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6.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6.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6.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6.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6.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6.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6.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6.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6.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6.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6.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6.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6.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6.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6.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6.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6.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6.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6.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6.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6.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6.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6.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6.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6.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6.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6.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6.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6.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6.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6.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6.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6.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6.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6.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6.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6.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6.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6.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6.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6.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6.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6.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6.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6.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6.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6.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6.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6.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6.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6.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6.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6.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6.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6.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6.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6.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6.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6.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6.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6.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6.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6.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6.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6.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6.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6.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6.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6.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6.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6.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6.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6.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6.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6.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6.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6.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6.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6.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6.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6.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6.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6.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6.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6.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6.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6.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6.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6.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6.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6.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6.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6.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6.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6.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6.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6.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6.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6.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6.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6.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6.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6.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6.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6.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6.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6.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6.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6.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6.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6.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6.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6.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6.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6.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6.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6.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6.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6.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6.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6.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6.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6.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6.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6.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6.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6.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6.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6.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6.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6.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6.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6.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6.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6.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6.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6.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6.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6.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6.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6.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6.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6.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6.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6.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6.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6.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6.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6.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6.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6.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6.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6.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6.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6.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6.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6.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6.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6.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6.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6.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6.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6.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6.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6.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6.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6.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6.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6.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6.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6.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6.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6.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6.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6.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6.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6.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6.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6.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6.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6.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6.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6.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6.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6.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6.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6.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6.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6.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6.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6.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6.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6.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6.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6.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6.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6.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6.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6.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6.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6.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6.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6.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6.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6.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6.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6.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6.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6.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6.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6.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6.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6.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6.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6.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6.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6.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6.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6.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6.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6.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6.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6.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6.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6.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6.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6.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6.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6.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6.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6.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6.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6.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6.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6.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6.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6.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6.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6.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6.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6.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6.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6.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6.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6.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6.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6.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6.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6.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6.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6.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6.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6.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6.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6.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6.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6.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6.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6.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6.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6.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6.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6.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6.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6.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6.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6.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6.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6.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6.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6.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6.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6.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6.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6.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6.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6.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6.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6.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6.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6.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6.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6.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6.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6.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6.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6.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6.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6.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6.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6.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6.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6.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6.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6.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6.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6.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6.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6.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6.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6.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6.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6.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6.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6.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6.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6.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6.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6.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6.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6.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6.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6.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6.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6.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6.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6.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6.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6.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6.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6.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6.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6.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6.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6.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6.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6.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6.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6.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6.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6.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6.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6.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6.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6.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6.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6.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6.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16.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8">
    <mergeCell ref="G30:J30"/>
    <mergeCell ref="B1:K2"/>
    <mergeCell ref="L25:L26"/>
    <mergeCell ref="M25:M26"/>
    <mergeCell ref="G22:G29"/>
    <mergeCell ref="I24:I26"/>
    <mergeCell ref="H23:H26"/>
    <mergeCell ref="H27:H28"/>
  </mergeCells>
  <phoneticPr fontId="17" type="noConversion"/>
  <conditionalFormatting sqref="B1:K3 G4:I4 I19 G5:H19">
    <cfRule type="cellIs" dxfId="1" priority="1" stopIfTrue="1" operator="lessThan">
      <formula>0</formula>
    </cfRule>
  </conditionalFormatting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showGridLines="0" workbookViewId="0"/>
  </sheetViews>
  <sheetFormatPr defaultColWidth="15.125" defaultRowHeight="15" customHeight="1"/>
  <cols>
    <col min="1" max="1" width="7.75" customWidth="1"/>
    <col min="2" max="2" width="5.75" customWidth="1"/>
    <col min="3" max="3" width="4.75" customWidth="1"/>
    <col min="4" max="4" width="4.5" customWidth="1"/>
    <col min="5" max="5" width="10.375" customWidth="1"/>
    <col min="6" max="6" width="55.25" customWidth="1"/>
    <col min="7" max="7" width="16.25" customWidth="1"/>
    <col min="8" max="8" width="16.125" customWidth="1"/>
    <col min="9" max="9" width="17" customWidth="1"/>
    <col min="10" max="10" width="17.5" customWidth="1"/>
    <col min="11" max="11" width="33.625" customWidth="1"/>
    <col min="12" max="12" width="17.625" customWidth="1"/>
    <col min="13" max="13" width="17.375" customWidth="1"/>
    <col min="14" max="26" width="7.75" customWidth="1"/>
  </cols>
  <sheetData>
    <row r="1" spans="1:26" ht="34.5" customHeight="1">
      <c r="A1" s="1"/>
      <c r="B1" s="123" t="s">
        <v>0</v>
      </c>
      <c r="C1" s="124"/>
      <c r="D1" s="124"/>
      <c r="E1" s="124"/>
      <c r="F1" s="124"/>
      <c r="G1" s="124"/>
      <c r="H1" s="124"/>
      <c r="I1" s="124"/>
      <c r="J1" s="124"/>
      <c r="K1" s="125"/>
      <c r="L1" s="2"/>
      <c r="M1" s="3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4.5" customHeight="1">
      <c r="A2" s="1"/>
      <c r="B2" s="126"/>
      <c r="C2" s="127"/>
      <c r="D2" s="127"/>
      <c r="E2" s="127"/>
      <c r="F2" s="127"/>
      <c r="G2" s="127"/>
      <c r="H2" s="127"/>
      <c r="I2" s="127"/>
      <c r="J2" s="127"/>
      <c r="K2" s="128"/>
      <c r="L2" s="2"/>
      <c r="M2" s="3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34.5" customHeight="1">
      <c r="A3" s="1"/>
      <c r="B3" s="139" t="s">
        <v>2</v>
      </c>
      <c r="C3" s="140"/>
      <c r="D3" s="140"/>
      <c r="E3" s="140"/>
      <c r="F3" s="140"/>
      <c r="G3" s="140"/>
      <c r="H3" s="140"/>
      <c r="I3" s="140"/>
      <c r="J3" s="140"/>
      <c r="K3" s="141"/>
      <c r="L3" s="2"/>
      <c r="M3" s="3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45" customHeight="1">
      <c r="A4" s="1"/>
      <c r="B4" s="17" t="s">
        <v>4</v>
      </c>
      <c r="C4" s="18" t="s">
        <v>5</v>
      </c>
      <c r="D4" s="19" t="s">
        <v>6</v>
      </c>
      <c r="E4" s="19" t="s">
        <v>7</v>
      </c>
      <c r="F4" s="20" t="s">
        <v>8</v>
      </c>
      <c r="G4" s="19" t="s">
        <v>9</v>
      </c>
      <c r="H4" s="19" t="s">
        <v>10</v>
      </c>
      <c r="I4" s="19" t="s">
        <v>11</v>
      </c>
      <c r="J4" s="23" t="s">
        <v>12</v>
      </c>
      <c r="K4" s="20" t="s">
        <v>13</v>
      </c>
      <c r="L4" s="2"/>
      <c r="M4" s="3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39.75" customHeight="1">
      <c r="A5" s="1"/>
      <c r="B5" s="27">
        <v>1</v>
      </c>
      <c r="C5" s="28">
        <v>1</v>
      </c>
      <c r="D5" s="29">
        <v>2</v>
      </c>
      <c r="E5" s="30" t="s">
        <v>14</v>
      </c>
      <c r="F5" s="33" t="s">
        <v>15</v>
      </c>
      <c r="G5" s="34"/>
      <c r="H5" s="34">
        <v>57300</v>
      </c>
      <c r="I5" s="37">
        <v>-57300</v>
      </c>
      <c r="J5" s="33" t="s">
        <v>18</v>
      </c>
      <c r="K5" s="33" t="s">
        <v>19</v>
      </c>
      <c r="L5" s="2"/>
      <c r="M5" s="38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39.75" customHeight="1">
      <c r="A6" s="1"/>
      <c r="B6" s="31">
        <v>2</v>
      </c>
      <c r="C6" s="32">
        <v>1</v>
      </c>
      <c r="D6" s="35">
        <v>2</v>
      </c>
      <c r="E6" s="36" t="s">
        <v>14</v>
      </c>
      <c r="F6" s="39" t="s">
        <v>20</v>
      </c>
      <c r="G6" s="40"/>
      <c r="H6" s="40">
        <v>3000</v>
      </c>
      <c r="I6" s="41">
        <v>-60300</v>
      </c>
      <c r="J6" s="39" t="s">
        <v>18</v>
      </c>
      <c r="K6" s="39" t="s">
        <v>19</v>
      </c>
      <c r="L6" s="2"/>
      <c r="M6" s="38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9.75" customHeight="1">
      <c r="A7" s="1"/>
      <c r="B7" s="31"/>
      <c r="C7" s="32">
        <v>1</v>
      </c>
      <c r="D7" s="35">
        <v>4</v>
      </c>
      <c r="E7" s="36" t="s">
        <v>21</v>
      </c>
      <c r="F7" s="39" t="s">
        <v>22</v>
      </c>
      <c r="G7" s="40">
        <v>2500000</v>
      </c>
      <c r="H7" s="43"/>
      <c r="I7" s="45">
        <v>2439700</v>
      </c>
      <c r="J7" s="39" t="s">
        <v>18</v>
      </c>
      <c r="K7" s="42"/>
      <c r="L7" s="2"/>
      <c r="M7" s="38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39.75" customHeight="1">
      <c r="A8" s="1"/>
      <c r="B8" s="31">
        <v>3</v>
      </c>
      <c r="C8" s="32">
        <v>1</v>
      </c>
      <c r="D8" s="35">
        <v>20</v>
      </c>
      <c r="E8" s="36" t="s">
        <v>33</v>
      </c>
      <c r="F8" s="39" t="s">
        <v>35</v>
      </c>
      <c r="G8" s="40"/>
      <c r="H8" s="43">
        <v>214290</v>
      </c>
      <c r="I8" s="41">
        <f t="shared" ref="I8:I12" si="0">I7-H8</f>
        <v>2225410</v>
      </c>
      <c r="J8" s="39" t="s">
        <v>37</v>
      </c>
      <c r="K8" s="42"/>
      <c r="L8" s="2"/>
      <c r="M8" s="3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39.75" customHeight="1">
      <c r="A9" s="1"/>
      <c r="B9" s="31">
        <v>4</v>
      </c>
      <c r="C9" s="32">
        <v>1</v>
      </c>
      <c r="D9" s="35">
        <v>20</v>
      </c>
      <c r="E9" s="36" t="s">
        <v>14</v>
      </c>
      <c r="F9" s="39" t="s">
        <v>39</v>
      </c>
      <c r="G9" s="40"/>
      <c r="H9" s="43">
        <v>95020</v>
      </c>
      <c r="I9" s="41">
        <f t="shared" si="0"/>
        <v>2130390</v>
      </c>
      <c r="J9" s="39" t="s">
        <v>37</v>
      </c>
      <c r="K9" s="42"/>
      <c r="L9" s="2"/>
      <c r="M9" s="3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39.75" customHeight="1">
      <c r="A10" s="1"/>
      <c r="B10" s="31">
        <v>5</v>
      </c>
      <c r="C10" s="32">
        <v>1</v>
      </c>
      <c r="D10" s="35">
        <v>20</v>
      </c>
      <c r="E10" s="36" t="s">
        <v>40</v>
      </c>
      <c r="F10" s="39" t="s">
        <v>42</v>
      </c>
      <c r="G10" s="40"/>
      <c r="H10" s="43">
        <v>150000</v>
      </c>
      <c r="I10" s="41">
        <f t="shared" si="0"/>
        <v>1980390</v>
      </c>
      <c r="J10" s="39" t="s">
        <v>34</v>
      </c>
      <c r="K10" s="42"/>
      <c r="L10" s="2"/>
      <c r="M10" s="3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39.75" customHeight="1">
      <c r="A11" s="1"/>
      <c r="B11" s="31">
        <v>6</v>
      </c>
      <c r="C11" s="32">
        <v>1</v>
      </c>
      <c r="D11" s="35">
        <v>20</v>
      </c>
      <c r="E11" s="36" t="s">
        <v>14</v>
      </c>
      <c r="F11" s="39" t="s">
        <v>43</v>
      </c>
      <c r="G11" s="40"/>
      <c r="H11" s="43">
        <v>3520</v>
      </c>
      <c r="I11" s="41">
        <f t="shared" si="0"/>
        <v>1976870</v>
      </c>
      <c r="J11" s="39" t="s">
        <v>37</v>
      </c>
      <c r="K11" s="42"/>
      <c r="L11" s="2"/>
      <c r="M11" s="3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39.75" customHeight="1">
      <c r="A12" s="1"/>
      <c r="B12" s="31">
        <v>7</v>
      </c>
      <c r="C12" s="32">
        <v>1</v>
      </c>
      <c r="D12" s="35">
        <v>20</v>
      </c>
      <c r="E12" s="36" t="s">
        <v>45</v>
      </c>
      <c r="F12" s="39" t="s">
        <v>46</v>
      </c>
      <c r="G12" s="40"/>
      <c r="H12" s="43">
        <v>29900</v>
      </c>
      <c r="I12" s="41">
        <f t="shared" si="0"/>
        <v>1946970</v>
      </c>
      <c r="J12" s="39" t="s">
        <v>18</v>
      </c>
      <c r="K12" s="39" t="s">
        <v>47</v>
      </c>
      <c r="L12" s="2"/>
      <c r="M12" s="3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39.75" customHeight="1">
      <c r="A13" s="1"/>
      <c r="B13" s="31"/>
      <c r="C13" s="32">
        <v>1</v>
      </c>
      <c r="D13" s="35">
        <v>21</v>
      </c>
      <c r="E13" s="36" t="s">
        <v>21</v>
      </c>
      <c r="F13" s="39" t="s">
        <v>49</v>
      </c>
      <c r="G13" s="40">
        <v>275000</v>
      </c>
      <c r="H13" s="43"/>
      <c r="I13" s="41">
        <f>I12+G13</f>
        <v>2221970</v>
      </c>
      <c r="J13" s="39" t="s">
        <v>50</v>
      </c>
      <c r="K13" s="46" t="s">
        <v>52</v>
      </c>
      <c r="L13" s="48"/>
      <c r="M13" s="3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39.75" customHeight="1">
      <c r="A14" s="1"/>
      <c r="B14" s="31">
        <v>8</v>
      </c>
      <c r="C14" s="32">
        <v>1</v>
      </c>
      <c r="D14" s="35">
        <v>21</v>
      </c>
      <c r="E14" s="36" t="s">
        <v>33</v>
      </c>
      <c r="F14" s="39" t="s">
        <v>57</v>
      </c>
      <c r="G14" s="40"/>
      <c r="H14" s="43">
        <v>34900</v>
      </c>
      <c r="I14" s="41">
        <f t="shared" ref="I14:I23" si="1">I13-H14</f>
        <v>2187070</v>
      </c>
      <c r="J14" s="39" t="s">
        <v>18</v>
      </c>
      <c r="K14" s="39" t="s">
        <v>19</v>
      </c>
      <c r="L14" s="2"/>
      <c r="M14" s="3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39.75" customHeight="1">
      <c r="A15" s="1"/>
      <c r="B15" s="31">
        <v>9</v>
      </c>
      <c r="C15" s="32">
        <v>1</v>
      </c>
      <c r="D15" s="35">
        <v>21</v>
      </c>
      <c r="E15" s="36" t="s">
        <v>58</v>
      </c>
      <c r="F15" s="39" t="s">
        <v>59</v>
      </c>
      <c r="G15" s="40"/>
      <c r="H15" s="43">
        <v>800</v>
      </c>
      <c r="I15" s="41">
        <f t="shared" si="1"/>
        <v>2186270</v>
      </c>
      <c r="J15" s="39" t="s">
        <v>18</v>
      </c>
      <c r="K15" s="39" t="s">
        <v>60</v>
      </c>
      <c r="L15" s="2"/>
      <c r="M15" s="3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39.75" customHeight="1">
      <c r="A16" s="1"/>
      <c r="B16" s="31">
        <v>10</v>
      </c>
      <c r="C16" s="32">
        <v>1</v>
      </c>
      <c r="D16" s="35">
        <v>21</v>
      </c>
      <c r="E16" s="36" t="s">
        <v>58</v>
      </c>
      <c r="F16" s="39" t="s">
        <v>61</v>
      </c>
      <c r="G16" s="53"/>
      <c r="H16" s="43">
        <v>30500</v>
      </c>
      <c r="I16" s="41">
        <f t="shared" si="1"/>
        <v>2155770</v>
      </c>
      <c r="J16" s="39" t="s">
        <v>18</v>
      </c>
      <c r="K16" s="39" t="s">
        <v>60</v>
      </c>
      <c r="L16" s="2"/>
      <c r="M16" s="3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39.75" customHeight="1">
      <c r="A17" s="1"/>
      <c r="B17" s="31">
        <v>11</v>
      </c>
      <c r="C17" s="32">
        <v>1</v>
      </c>
      <c r="D17" s="35">
        <v>21</v>
      </c>
      <c r="E17" s="36" t="s">
        <v>33</v>
      </c>
      <c r="F17" s="39" t="s">
        <v>63</v>
      </c>
      <c r="G17" s="40"/>
      <c r="H17" s="43">
        <v>8600</v>
      </c>
      <c r="I17" s="41">
        <f t="shared" si="1"/>
        <v>2147170</v>
      </c>
      <c r="J17" s="39" t="s">
        <v>18</v>
      </c>
      <c r="K17" s="39" t="s">
        <v>64</v>
      </c>
      <c r="L17" s="2"/>
      <c r="M17" s="3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39.75" customHeight="1">
      <c r="A18" s="1"/>
      <c r="B18" s="31">
        <v>12</v>
      </c>
      <c r="C18" s="32">
        <v>1</v>
      </c>
      <c r="D18" s="35">
        <v>22</v>
      </c>
      <c r="E18" s="36" t="s">
        <v>65</v>
      </c>
      <c r="F18" s="39" t="s">
        <v>66</v>
      </c>
      <c r="G18" s="40"/>
      <c r="H18" s="43">
        <v>800500</v>
      </c>
      <c r="I18" s="41">
        <f t="shared" si="1"/>
        <v>1346670</v>
      </c>
      <c r="J18" s="39" t="s">
        <v>18</v>
      </c>
      <c r="K18" s="39" t="s">
        <v>67</v>
      </c>
      <c r="L18" s="2"/>
      <c r="M18" s="3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39.75" customHeight="1">
      <c r="A19" s="1"/>
      <c r="B19" s="31">
        <v>12</v>
      </c>
      <c r="C19" s="32">
        <v>1</v>
      </c>
      <c r="D19" s="35">
        <v>22</v>
      </c>
      <c r="E19" s="36" t="s">
        <v>33</v>
      </c>
      <c r="F19" s="39" t="s">
        <v>68</v>
      </c>
      <c r="G19" s="40"/>
      <c r="H19" s="43">
        <v>120000</v>
      </c>
      <c r="I19" s="41">
        <f t="shared" si="1"/>
        <v>1226670</v>
      </c>
      <c r="J19" s="39" t="s">
        <v>18</v>
      </c>
      <c r="K19" s="39" t="s">
        <v>69</v>
      </c>
      <c r="L19" s="2"/>
      <c r="M19" s="3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39.75" customHeight="1">
      <c r="A20" s="1"/>
      <c r="B20" s="31">
        <v>12</v>
      </c>
      <c r="C20" s="32">
        <v>1</v>
      </c>
      <c r="D20" s="35">
        <v>22</v>
      </c>
      <c r="E20" s="36" t="s">
        <v>33</v>
      </c>
      <c r="F20" s="39" t="s">
        <v>70</v>
      </c>
      <c r="G20" s="40"/>
      <c r="H20" s="43">
        <v>450000</v>
      </c>
      <c r="I20" s="41">
        <f t="shared" si="1"/>
        <v>776670</v>
      </c>
      <c r="J20" s="39" t="s">
        <v>18</v>
      </c>
      <c r="K20" s="39" t="s">
        <v>71</v>
      </c>
      <c r="L20" s="2"/>
      <c r="M20" s="3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39.75" customHeight="1">
      <c r="A21" s="1"/>
      <c r="B21" s="31">
        <v>12</v>
      </c>
      <c r="C21" s="32">
        <v>1</v>
      </c>
      <c r="D21" s="35">
        <v>22</v>
      </c>
      <c r="E21" s="36" t="s">
        <v>33</v>
      </c>
      <c r="F21" s="39" t="s">
        <v>72</v>
      </c>
      <c r="G21" s="40"/>
      <c r="H21" s="43">
        <v>150000</v>
      </c>
      <c r="I21" s="41">
        <f t="shared" si="1"/>
        <v>626670</v>
      </c>
      <c r="J21" s="39" t="s">
        <v>18</v>
      </c>
      <c r="K21" s="39" t="s">
        <v>73</v>
      </c>
      <c r="L21" s="2"/>
      <c r="M21" s="3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39.75" customHeight="1">
      <c r="A22" s="1"/>
      <c r="B22" s="31">
        <v>13</v>
      </c>
      <c r="C22" s="32">
        <v>1</v>
      </c>
      <c r="D22" s="35">
        <v>23</v>
      </c>
      <c r="E22" s="36" t="s">
        <v>58</v>
      </c>
      <c r="F22" s="39" t="s">
        <v>74</v>
      </c>
      <c r="G22" s="40"/>
      <c r="H22" s="43">
        <v>481000</v>
      </c>
      <c r="I22" s="41">
        <f t="shared" si="1"/>
        <v>145670</v>
      </c>
      <c r="J22" s="39" t="s">
        <v>18</v>
      </c>
      <c r="K22" s="39" t="s">
        <v>75</v>
      </c>
      <c r="L22" s="2"/>
      <c r="M22" s="3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39.75" customHeight="1">
      <c r="A23" s="1"/>
      <c r="B23" s="62">
        <v>14</v>
      </c>
      <c r="C23" s="63">
        <v>1</v>
      </c>
      <c r="D23" s="68">
        <v>24</v>
      </c>
      <c r="E23" s="69" t="s">
        <v>40</v>
      </c>
      <c r="F23" s="74" t="s">
        <v>76</v>
      </c>
      <c r="G23" s="75"/>
      <c r="H23" s="78">
        <v>60000</v>
      </c>
      <c r="I23" s="80">
        <f t="shared" si="1"/>
        <v>85670</v>
      </c>
      <c r="J23" s="74" t="s">
        <v>34</v>
      </c>
      <c r="K23" s="74" t="s">
        <v>83</v>
      </c>
      <c r="L23" s="2"/>
      <c r="M23" s="3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39.75" customHeight="1">
      <c r="A24" s="50"/>
      <c r="B24" s="51"/>
      <c r="C24" s="52"/>
      <c r="D24" s="51"/>
      <c r="E24" s="51"/>
      <c r="F24" s="20" t="s">
        <v>84</v>
      </c>
      <c r="G24" s="54">
        <f t="shared" ref="G24:H24" si="2">SUM(G5:G23)</f>
        <v>2775000</v>
      </c>
      <c r="H24" s="55">
        <f t="shared" si="2"/>
        <v>2689330</v>
      </c>
      <c r="I24" s="56">
        <f>G24-H24</f>
        <v>85670</v>
      </c>
      <c r="J24" s="57"/>
      <c r="K24" s="57"/>
      <c r="L24" s="58"/>
      <c r="M24" s="59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7.25" customHeight="1">
      <c r="A25" s="60"/>
      <c r="B25" s="61"/>
      <c r="C25" s="61"/>
      <c r="D25" s="61"/>
      <c r="E25" s="61"/>
      <c r="F25" s="64"/>
      <c r="G25" s="65"/>
      <c r="H25" s="65"/>
      <c r="I25" s="65"/>
      <c r="J25" s="66"/>
      <c r="K25" s="64"/>
      <c r="L25" s="60"/>
      <c r="M25" s="60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24.75" customHeight="1">
      <c r="A26" s="3"/>
      <c r="B26" s="70"/>
      <c r="C26" s="70"/>
      <c r="D26" s="70"/>
      <c r="E26" s="70"/>
      <c r="F26" s="71"/>
      <c r="G26" s="84" t="s">
        <v>87</v>
      </c>
      <c r="H26" s="84" t="s">
        <v>88</v>
      </c>
      <c r="I26" s="86" t="s">
        <v>89</v>
      </c>
      <c r="J26" s="86" t="s">
        <v>11</v>
      </c>
      <c r="K26" s="88"/>
      <c r="L26" s="3"/>
      <c r="M26" s="3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24.75" customHeight="1">
      <c r="A27" s="3"/>
      <c r="B27" s="70"/>
      <c r="C27" s="70"/>
      <c r="D27" s="70"/>
      <c r="E27" s="70"/>
      <c r="F27" s="71"/>
      <c r="G27" s="89" t="s">
        <v>90</v>
      </c>
      <c r="H27" s="93">
        <v>2500000</v>
      </c>
      <c r="I27" s="94"/>
      <c r="J27" s="95">
        <v>2500000</v>
      </c>
      <c r="K27" s="88"/>
      <c r="L27" s="3"/>
      <c r="M27" s="3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24.75" customHeight="1">
      <c r="A28" s="3"/>
      <c r="B28" s="70"/>
      <c r="C28" s="70"/>
      <c r="D28" s="70"/>
      <c r="E28" s="70"/>
      <c r="F28" s="71"/>
      <c r="G28" s="97" t="s">
        <v>21</v>
      </c>
      <c r="H28" s="99">
        <v>275000</v>
      </c>
      <c r="I28" s="100"/>
      <c r="J28" s="101">
        <f>J27+H28</f>
        <v>2775000</v>
      </c>
      <c r="K28" s="88"/>
      <c r="L28" s="3"/>
      <c r="M28" s="3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24.75" customHeight="1">
      <c r="A29" s="3"/>
      <c r="B29" s="70"/>
      <c r="C29" s="70"/>
      <c r="D29" s="70"/>
      <c r="E29" s="70"/>
      <c r="F29" s="71"/>
      <c r="G29" s="102" t="s">
        <v>40</v>
      </c>
      <c r="H29" s="99"/>
      <c r="I29" s="100">
        <v>210000</v>
      </c>
      <c r="J29" s="101">
        <f t="shared" ref="J29:J34" si="3">J28-I29</f>
        <v>2565000</v>
      </c>
      <c r="K29" s="88"/>
      <c r="L29" s="3"/>
      <c r="M29" s="3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24.75" customHeight="1">
      <c r="A30" s="3"/>
      <c r="B30" s="70"/>
      <c r="C30" s="70"/>
      <c r="D30" s="70"/>
      <c r="E30" s="70"/>
      <c r="F30" s="71"/>
      <c r="G30" s="102" t="s">
        <v>33</v>
      </c>
      <c r="H30" s="99"/>
      <c r="I30" s="100">
        <v>977790</v>
      </c>
      <c r="J30" s="101">
        <f t="shared" si="3"/>
        <v>1587210</v>
      </c>
      <c r="K30" s="88"/>
      <c r="L30" s="3"/>
      <c r="M30" s="3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24.75" customHeight="1">
      <c r="A31" s="3"/>
      <c r="B31" s="70"/>
      <c r="C31" s="70"/>
      <c r="D31" s="70"/>
      <c r="E31" s="70"/>
      <c r="F31" s="71"/>
      <c r="G31" s="102" t="s">
        <v>14</v>
      </c>
      <c r="H31" s="99"/>
      <c r="I31" s="100">
        <v>158840</v>
      </c>
      <c r="J31" s="101">
        <f t="shared" si="3"/>
        <v>1428370</v>
      </c>
      <c r="K31" s="88"/>
      <c r="L31" s="3"/>
      <c r="M31" s="3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24.75" customHeight="1">
      <c r="A32" s="3"/>
      <c r="B32" s="70"/>
      <c r="C32" s="70"/>
      <c r="D32" s="70"/>
      <c r="E32" s="70"/>
      <c r="F32" s="71"/>
      <c r="G32" s="102" t="s">
        <v>65</v>
      </c>
      <c r="H32" s="99"/>
      <c r="I32" s="100">
        <v>800500</v>
      </c>
      <c r="J32" s="101">
        <f t="shared" si="3"/>
        <v>627870</v>
      </c>
      <c r="K32" s="88"/>
      <c r="L32" s="3"/>
      <c r="M32" s="3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24.75" customHeight="1">
      <c r="A33" s="3"/>
      <c r="B33" s="70"/>
      <c r="C33" s="70"/>
      <c r="D33" s="70"/>
      <c r="E33" s="70"/>
      <c r="F33" s="71"/>
      <c r="G33" s="102" t="s">
        <v>45</v>
      </c>
      <c r="H33" s="99"/>
      <c r="I33" s="100">
        <v>29900</v>
      </c>
      <c r="J33" s="101">
        <f t="shared" si="3"/>
        <v>597970</v>
      </c>
      <c r="K33" s="88"/>
      <c r="L33" s="3"/>
      <c r="M33" s="3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24.75" customHeight="1">
      <c r="A34" s="3"/>
      <c r="B34" s="70"/>
      <c r="C34" s="70"/>
      <c r="D34" s="70"/>
      <c r="E34" s="70"/>
      <c r="F34" s="71"/>
      <c r="G34" s="103" t="s">
        <v>58</v>
      </c>
      <c r="H34" s="104"/>
      <c r="I34" s="105">
        <v>512300</v>
      </c>
      <c r="J34" s="106">
        <f t="shared" si="3"/>
        <v>85670</v>
      </c>
      <c r="K34" s="88"/>
      <c r="L34" s="3"/>
      <c r="M34" s="3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24.75" customHeight="1">
      <c r="A35" s="3"/>
      <c r="B35" s="70"/>
      <c r="C35" s="70"/>
      <c r="D35" s="70"/>
      <c r="E35" s="70"/>
      <c r="F35" s="71"/>
      <c r="G35" s="84" t="s">
        <v>96</v>
      </c>
      <c r="H35" s="107">
        <f t="shared" ref="H35:I35" si="4">SUM(H27:H34)</f>
        <v>2775000</v>
      </c>
      <c r="I35" s="108">
        <f t="shared" si="4"/>
        <v>2689330</v>
      </c>
      <c r="J35" s="109">
        <f>H35-I35</f>
        <v>85670</v>
      </c>
      <c r="K35" s="88"/>
      <c r="L35" s="3"/>
      <c r="M35" s="3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6.5" customHeight="1">
      <c r="A36" s="3"/>
      <c r="B36" s="70"/>
      <c r="C36" s="70"/>
      <c r="D36" s="70"/>
      <c r="E36" s="70"/>
      <c r="F36" s="110"/>
      <c r="G36" s="61"/>
      <c r="H36" s="61"/>
      <c r="I36" s="111"/>
      <c r="J36" s="64"/>
      <c r="K36" s="110"/>
      <c r="L36" s="3"/>
      <c r="M36" s="3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6.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6.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6.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6.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6.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6.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6.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6.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6.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6.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6.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6.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6.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6.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6.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6.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6.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6.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6.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6.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6.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6.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6.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6.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6.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6.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6.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6.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6.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6.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6.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6.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6.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6.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6.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6.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6.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6.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6.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6.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6.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6.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6.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6.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6.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6.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6.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6.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6.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6.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6.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6.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6.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6.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6.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6.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6.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6.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6.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6.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6.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6.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6.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6.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6.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6.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6.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6.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6.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6.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6.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6.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6.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6.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6.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6.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6.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6.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6.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6.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6.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6.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6.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6.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6.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6.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6.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6.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6.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6.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6.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6.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6.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6.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6.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6.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6.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6.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6.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6.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6.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6.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6.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6.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6.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6.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6.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6.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6.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6.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6.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6.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6.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6.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6.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6.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6.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6.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6.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6.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6.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6.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6.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6.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6.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6.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6.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6.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6.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6.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6.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6.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6.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6.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6.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6.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6.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6.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6.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6.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6.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6.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6.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6.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6.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6.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6.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6.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6.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6.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6.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6.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6.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6.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6.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6.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6.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6.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6.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6.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6.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6.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6.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6.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6.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6.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6.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6.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6.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6.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6.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6.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6.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6.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6.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6.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6.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6.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6.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6.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6.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6.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6.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6.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6.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6.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6.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6.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6.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6.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6.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6.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6.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6.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6.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6.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6.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6.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6.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6.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6.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6.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6.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6.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6.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6.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6.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6.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6.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6.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6.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6.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6.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6.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6.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6.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6.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6.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6.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6.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6.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6.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6.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6.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6.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6.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6.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6.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6.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6.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6.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6.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6.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6.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6.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6.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6.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6.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6.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6.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6.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6.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6.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6.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6.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6.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6.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6.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6.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6.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6.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6.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6.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6.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6.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6.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6.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6.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6.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6.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6.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6.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6.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6.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6.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6.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6.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6.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6.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6.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6.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6.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6.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6.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6.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6.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6.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6.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6.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6.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6.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6.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6.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6.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6.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6.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6.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6.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6.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6.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6.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6.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6.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6.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6.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6.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6.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6.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6.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6.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6.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6.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6.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6.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6.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6.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6.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6.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6.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6.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6.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6.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6.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6.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6.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6.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6.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6.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6.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6.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6.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6.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6.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6.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6.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6.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6.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6.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6.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6.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6.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6.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6.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6.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6.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6.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6.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6.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6.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6.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6.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6.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6.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6.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6.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6.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6.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6.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6.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6.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6.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6.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6.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6.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6.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6.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6.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6.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6.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6.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6.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6.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6.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6.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6.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6.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6.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6.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6.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6.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6.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6.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6.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6.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6.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6.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6.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6.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6.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6.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6.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6.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6.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6.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6.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6.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6.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6.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6.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6.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6.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6.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6.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6.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6.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6.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6.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6.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6.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6.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6.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6.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6.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6.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6.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6.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6.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6.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6.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6.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6.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6.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6.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6.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6.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6.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6.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6.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6.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6.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6.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6.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6.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6.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6.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6.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6.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6.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6.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6.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6.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6.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6.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6.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6.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6.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6.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6.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6.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6.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6.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6.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6.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6.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6.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6.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6.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6.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6.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6.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6.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6.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6.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6.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6.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6.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6.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6.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6.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6.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6.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6.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6.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6.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6.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6.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6.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6.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6.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6.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6.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6.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6.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6.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6.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6.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6.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6.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6.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6.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6.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6.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6.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6.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6.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6.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6.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6.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6.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6.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6.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6.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6.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6.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6.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6.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6.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6.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6.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6.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6.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6.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6.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6.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6.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6.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6.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6.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6.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6.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6.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6.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6.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6.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6.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6.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6.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6.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6.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6.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6.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6.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6.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6.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6.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6.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6.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6.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6.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6.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6.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6.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6.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6.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6.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6.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6.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6.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6.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6.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6.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6.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6.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6.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6.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6.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6.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6.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6.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6.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6.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6.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6.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6.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6.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6.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6.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6.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6.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6.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6.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6.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6.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6.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6.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6.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6.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6.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6.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6.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6.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6.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6.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6.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6.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6.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6.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6.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6.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6.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6.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6.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6.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6.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6.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6.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6.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6.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6.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6.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6.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6.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6.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6.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6.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6.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6.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6.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6.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6.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6.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6.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6.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6.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6.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6.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6.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6.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6.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6.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6.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6.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6.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6.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6.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6.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6.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6.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6.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6.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6.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6.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6.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6.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6.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6.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6.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6.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6.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6.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6.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6.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6.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6.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6.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6.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6.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6.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6.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6.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6.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6.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6.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6.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6.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6.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6.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6.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6.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6.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6.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6.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6.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6.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6.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6.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6.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6.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6.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6.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6.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6.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6.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6.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6.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6.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6.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6.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6.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6.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6.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6.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6.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6.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6.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6.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6.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6.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6.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6.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6.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6.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6.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6.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6.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6.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6.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6.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6.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6.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6.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6.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6.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6.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6.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6.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6.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6.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6.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6.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6.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6.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6.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6.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6.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6.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6.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6.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6.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6.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6.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6.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6.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6.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6.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6.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6.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6.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6.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6.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6.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6.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6.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6.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6.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6.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6.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6.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6.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6.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6.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6.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6.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6.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6.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6.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6.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6.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6.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6.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6.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6.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6.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6.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6.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6.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6.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6.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6.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6.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6.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6.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6.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6.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6.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6.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6.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6.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6.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6.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6.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6.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6.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6.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6.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6.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6.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6.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6.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6.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6.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6.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6.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6.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6.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6.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6.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6.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6.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6.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6.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6.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6.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6.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6.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6.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6.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6.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6.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6.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6.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6.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6.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6.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6.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6.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6.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6.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6.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6.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6.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6.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6.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6.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6.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6.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6.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6.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6.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6.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6.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6.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6.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6.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6.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6.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6.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6.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6.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6.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6.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6.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6.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6.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6.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6.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6.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6.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6.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6.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6.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6.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6.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6.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6.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6.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6.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6.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6.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6.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6.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6.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6.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6.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6.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6.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6.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6.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6.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6.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6.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6.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6.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6.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6.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6.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6.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6.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6.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6.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6.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6.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6.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6.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6.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6.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6.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6.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6.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6.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6.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6.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6.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6.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6.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6.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6.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6.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6.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6.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6.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6.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6.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6.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6.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6.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6.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6.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6.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6.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6.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6.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6.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6.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6.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6.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6.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6.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6.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6.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6.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6.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6.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6.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6.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6.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6.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6.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6.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6.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6.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6.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6.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6.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6.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6.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6.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6.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6.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6.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6.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6.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6.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6.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6.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6.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6.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6.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6.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6.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6.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6.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6.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6.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6.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6.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6.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6.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6.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6.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6.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6.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6.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6.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6.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6.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6.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6.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6.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6.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6.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6.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6.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6.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6.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6.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6.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6.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6.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6.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6.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6.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6.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16.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2">
    <mergeCell ref="B1:K2"/>
    <mergeCell ref="B3:K3"/>
  </mergeCells>
  <phoneticPr fontId="17" type="noConversion"/>
  <conditionalFormatting sqref="B1:K3 G4:I4 G5:H24 I24 I36">
    <cfRule type="cellIs" dxfId="0" priority="1" stopIfTrue="1" operator="lessThan">
      <formula>0</formula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2017년 1월 현금출납기록부</vt:lpstr>
      <vt:lpstr>2017년 청년부 겨울수련회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권윤중</cp:lastModifiedBy>
  <dcterms:modified xsi:type="dcterms:W3CDTF">2017-02-17T02:42:08Z</dcterms:modified>
</cp:coreProperties>
</file>