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9465"/>
  </bookViews>
  <sheets>
    <sheet name="11월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3" i="1"/>
  <c r="M43"/>
  <c r="L40"/>
  <c r="L39"/>
  <c r="M39"/>
  <c r="L38"/>
  <c r="L37"/>
  <c r="I32"/>
  <c r="I33"/>
  <c r="M40"/>
  <c r="M41"/>
  <c r="M42"/>
  <c r="M44"/>
  <c r="M38"/>
  <c r="M37"/>
  <c r="K45"/>
  <c r="L45"/>
  <c r="M45"/>
  <c r="H34"/>
  <c r="G3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4"/>
</calcChain>
</file>

<file path=xl/sharedStrings.xml><?xml version="1.0" encoding="utf-8"?>
<sst xmlns="http://schemas.openxmlformats.org/spreadsheetml/2006/main" count="130" uniqueCount="65">
  <si>
    <t>기록자: 홍 성 은</t>
    <phoneticPr fontId="2" type="noConversion"/>
  </si>
  <si>
    <t>증빙번호</t>
    <phoneticPr fontId="2" type="noConversion"/>
  </si>
  <si>
    <t>월</t>
    <phoneticPr fontId="2" type="noConversion"/>
  </si>
  <si>
    <t>일</t>
    <phoneticPr fontId="2" type="noConversion"/>
  </si>
  <si>
    <t>구분</t>
    <phoneticPr fontId="2" type="noConversion"/>
  </si>
  <si>
    <t>내역 (구매 장소/ 사용내역)</t>
    <phoneticPr fontId="2" type="noConversion"/>
  </si>
  <si>
    <t>수입</t>
    <phoneticPr fontId="2" type="noConversion"/>
  </si>
  <si>
    <t>지출</t>
    <phoneticPr fontId="2" type="noConversion"/>
  </si>
  <si>
    <t>잔액</t>
    <phoneticPr fontId="2" type="noConversion"/>
  </si>
  <si>
    <t>구분(현금/카드/이체)</t>
    <phoneticPr fontId="2" type="noConversion"/>
  </si>
  <si>
    <t>비고</t>
    <phoneticPr fontId="2" type="noConversion"/>
  </si>
  <si>
    <t>입금</t>
    <phoneticPr fontId="2" type="noConversion"/>
  </si>
  <si>
    <t>합계</t>
    <phoneticPr fontId="2" type="noConversion"/>
  </si>
  <si>
    <t>집행</t>
    <phoneticPr fontId="2" type="noConversion"/>
  </si>
  <si>
    <t xml:space="preserve">월 </t>
    <phoneticPr fontId="2" type="noConversion"/>
  </si>
  <si>
    <t>구분</t>
    <phoneticPr fontId="2" type="noConversion"/>
  </si>
  <si>
    <t>담당부서</t>
    <phoneticPr fontId="2" type="noConversion"/>
  </si>
  <si>
    <t xml:space="preserve">항목 </t>
    <phoneticPr fontId="2" type="noConversion"/>
  </si>
  <si>
    <t>금액</t>
    <phoneticPr fontId="2" type="noConversion"/>
  </si>
  <si>
    <t>12월</t>
    <phoneticPr fontId="2" type="noConversion"/>
  </si>
  <si>
    <t>사업비</t>
    <phoneticPr fontId="2" type="noConversion"/>
  </si>
  <si>
    <t>양육부 (패밀리)</t>
    <phoneticPr fontId="2" type="noConversion"/>
  </si>
  <si>
    <t>성경공부 및 친교지원</t>
    <phoneticPr fontId="2" type="noConversion"/>
  </si>
  <si>
    <t>임원단</t>
    <phoneticPr fontId="2" type="noConversion"/>
  </si>
  <si>
    <t>청년부 식비</t>
    <phoneticPr fontId="2" type="noConversion"/>
  </si>
  <si>
    <t>12월 성탄 행사 준비</t>
    <phoneticPr fontId="2" type="noConversion"/>
  </si>
  <si>
    <t>운영비</t>
    <phoneticPr fontId="2" type="noConversion"/>
  </si>
  <si>
    <t>임원단 회의비</t>
    <phoneticPr fontId="2" type="noConversion"/>
  </si>
  <si>
    <t>찬양팀</t>
    <phoneticPr fontId="2" type="noConversion"/>
  </si>
  <si>
    <t>찬양준비 및 회의비</t>
    <phoneticPr fontId="2" type="noConversion"/>
  </si>
  <si>
    <t>새신자팀</t>
    <phoneticPr fontId="2" type="noConversion"/>
  </si>
  <si>
    <t>새신자 선물 및 회의</t>
    <phoneticPr fontId="2" type="noConversion"/>
  </si>
  <si>
    <t>활동비</t>
    <phoneticPr fontId="2" type="noConversion"/>
  </si>
  <si>
    <t>청년부</t>
    <phoneticPr fontId="2" type="noConversion"/>
  </si>
  <si>
    <t>사업계획비
(심방, 사업계획 등)</t>
    <phoneticPr fontId="2" type="noConversion"/>
  </si>
  <si>
    <t>예비비</t>
    <phoneticPr fontId="2" type="noConversion"/>
  </si>
  <si>
    <t>성경퀴즈 준비 및 사무비, 잡비</t>
    <phoneticPr fontId="2" type="noConversion"/>
  </si>
  <si>
    <t>소계</t>
    <phoneticPr fontId="2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</si>
  <si>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12월) 현금출납 기록부</t>
    </r>
    <phoneticPr fontId="2" type="noConversion"/>
  </si>
  <si>
    <t>청년부 12월 예산 입금</t>
    <phoneticPr fontId="2" type="noConversion"/>
  </si>
  <si>
    <t>운영비</t>
    <phoneticPr fontId="2" type="noConversion"/>
  </si>
  <si>
    <t>총회 임원회의 진행 (스타벅스/ 임원회의용 다과 구매)</t>
    <phoneticPr fontId="2" type="noConversion"/>
  </si>
  <si>
    <t>사업비</t>
    <phoneticPr fontId="2" type="noConversion"/>
  </si>
  <si>
    <t>양육부 성경공부 및 친교지원 (GS25/ 총회용 다과 구매)</t>
    <phoneticPr fontId="2" type="noConversion"/>
  </si>
  <si>
    <t>청년부 식비 (도미노피자/ 청년부 총회 후 식사)</t>
    <phoneticPr fontId="2" type="noConversion"/>
  </si>
  <si>
    <t>양육부 친교지원 (파리바게뜨/ 12월 생일자 축하 케익)</t>
    <phoneticPr fontId="2" type="noConversion"/>
  </si>
  <si>
    <t>임원회의 (호야커피/ 새 임원 환영 및 크리스마스 준비 회의)</t>
    <phoneticPr fontId="2" type="noConversion"/>
  </si>
  <si>
    <t>임원회의 (호야커피/ 새 임원 환영 및 크리스마스 준비 회의)</t>
    <phoneticPr fontId="2" type="noConversion"/>
  </si>
  <si>
    <t>양육부 성경공부 및 친교지원 (호아커피/ 성경공부 다과 준비)</t>
    <phoneticPr fontId="2" type="noConversion"/>
  </si>
  <si>
    <t>임원회의 (알찬찜감자탕/ 1월 수련회 및 크리스마스 준비를 위한 임원회의)</t>
    <phoneticPr fontId="2" type="noConversion"/>
  </si>
  <si>
    <t>활동비</t>
    <phoneticPr fontId="2" type="noConversion"/>
  </si>
  <si>
    <t>심방 (스타벅스/ 김민지 청년 심방)</t>
    <phoneticPr fontId="2" type="noConversion"/>
  </si>
  <si>
    <t>양육부 성경공부 및 친교지원 (호야커피/ 성경공부 다과)</t>
    <phoneticPr fontId="2" type="noConversion"/>
  </si>
  <si>
    <t>12월 성탄행사준비 (문구센타위드/ 소품 제작 및 준비물 구매)</t>
    <phoneticPr fontId="2" type="noConversion"/>
  </si>
  <si>
    <t>12월 성탄행사준비 (다이소/ 소품 제작 및 준비물 구매)</t>
    <phoneticPr fontId="2" type="noConversion"/>
  </si>
  <si>
    <t>12월 성탄행사준비 (인터넷 주문/ 연극용 가발 구매)</t>
    <phoneticPr fontId="2" type="noConversion"/>
  </si>
  <si>
    <t>청년부 식비 (봉쥬르/ 성탄연습 후 식사)</t>
    <phoneticPr fontId="2" type="noConversion"/>
  </si>
  <si>
    <t>12월 성탄행사준비 (파파존스/ 크리스마스 연극 연습 점심식사)</t>
    <phoneticPr fontId="2" type="noConversion"/>
  </si>
  <si>
    <t>12월 성탄행사준비 (GS25/ 연극 껌장수용 껌 구매)</t>
    <phoneticPr fontId="2" type="noConversion"/>
  </si>
  <si>
    <t>12월 성탄행사준비 (호야커피/ 크리스마스 연극 연습 다과)</t>
    <phoneticPr fontId="2" type="noConversion"/>
  </si>
  <si>
    <t>12월 성탄행사준비 (제일방앗간/ 크리스마스 연극용 찹쌀떡 구매)</t>
    <phoneticPr fontId="2" type="noConversion"/>
  </si>
  <si>
    <t>12월 성탄행사준비 (세이브존/ 연극용 소품 구매)</t>
    <phoneticPr fontId="2" type="noConversion"/>
  </si>
  <si>
    <t>양육부 친교지원 (토노토/ 청년 친교지원 다과)</t>
    <phoneticPr fontId="2" type="noConversion"/>
  </si>
  <si>
    <t>카드</t>
    <phoneticPr fontId="2" type="noConversion"/>
  </si>
  <si>
    <t>이체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</si>
</sst>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_-&quot;₩&quot;* #,##0_-;\-&quot;₩&quot;* #,##0_-;_-&quot;₩&quot;* &quot;-&quot;_-;_-@_-"/>
    <numFmt numFmtId="177" formatCode="#,##0;[Red]#,##0"/>
    <numFmt numFmtId="178" formatCode="#,##0_ 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77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177" fontId="0" fillId="0" borderId="8" xfId="0" applyNumberFormat="1" applyBorder="1">
      <alignment vertical="center"/>
    </xf>
    <xf numFmtId="178" fontId="0" fillId="0" borderId="8" xfId="0" applyNumberFormat="1" applyBorder="1" applyAlignment="1">
      <alignment horizontal="right" vertical="center"/>
    </xf>
    <xf numFmtId="0" fontId="0" fillId="0" borderId="0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77" fontId="5" fillId="0" borderId="11" xfId="0" applyNumberFormat="1" applyFont="1" applyBorder="1" applyAlignment="1">
      <alignment horizontal="right" vertical="center"/>
    </xf>
    <xf numFmtId="177" fontId="5" fillId="0" borderId="11" xfId="0" applyNumberFormat="1" applyFont="1" applyBorder="1">
      <alignment vertical="center"/>
    </xf>
    <xf numFmtId="0" fontId="0" fillId="0" borderId="12" xfId="0" applyBorder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176" fontId="6" fillId="2" borderId="15" xfId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6" fontId="0" fillId="0" borderId="19" xfId="1" applyFont="1" applyBorder="1" applyAlignment="1">
      <alignment horizontal="center" vertical="center"/>
    </xf>
    <xf numFmtId="176" fontId="0" fillId="0" borderId="16" xfId="1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176" fontId="0" fillId="0" borderId="22" xfId="1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176" fontId="0" fillId="0" borderId="23" xfId="1" applyFont="1" applyBorder="1" applyAlignment="1">
      <alignment horizontal="center" vertical="center"/>
    </xf>
    <xf numFmtId="176" fontId="0" fillId="0" borderId="24" xfId="1" applyFont="1" applyBorder="1" applyAlignment="1">
      <alignment vertical="center"/>
    </xf>
    <xf numFmtId="176" fontId="0" fillId="0" borderId="21" xfId="1" applyFont="1" applyBorder="1" applyAlignment="1">
      <alignment vertical="center"/>
    </xf>
    <xf numFmtId="176" fontId="0" fillId="5" borderId="14" xfId="1" applyFont="1" applyFill="1" applyBorder="1" applyAlignment="1">
      <alignment vertical="center"/>
    </xf>
    <xf numFmtId="176" fontId="0" fillId="5" borderId="15" xfId="1" applyFont="1" applyFill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176" fontId="0" fillId="0" borderId="29" xfId="1" applyFont="1" applyBorder="1" applyAlignment="1">
      <alignment horizontal="center" vertical="center"/>
    </xf>
    <xf numFmtId="176" fontId="6" fillId="4" borderId="15" xfId="1" applyFont="1" applyFill="1" applyBorder="1" applyAlignment="1">
      <alignment horizontal="center" vertical="center"/>
    </xf>
    <xf numFmtId="176" fontId="0" fillId="0" borderId="16" xfId="0" applyNumberFormat="1" applyBorder="1">
      <alignment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tabSelected="1" topLeftCell="A19" zoomScale="70" zoomScaleNormal="70" workbookViewId="0">
      <selection activeCell="P44" sqref="P44"/>
    </sheetView>
  </sheetViews>
  <sheetFormatPr defaultRowHeight="16.5"/>
  <cols>
    <col min="2" max="2" width="5.875" style="1" customWidth="1"/>
    <col min="3" max="4" width="3.625" style="1" customWidth="1"/>
    <col min="5" max="5" width="19.5" style="1" customWidth="1"/>
    <col min="6" max="6" width="58.875" style="3" customWidth="1"/>
    <col min="7" max="7" width="12" style="2" customWidth="1"/>
    <col min="8" max="8" width="15.625" style="4" customWidth="1"/>
    <col min="9" max="9" width="16.25" style="2" customWidth="1"/>
    <col min="10" max="10" width="20.25" style="3" customWidth="1"/>
    <col min="11" max="11" width="19.75" style="3" customWidth="1"/>
    <col min="12" max="12" width="20.125" customWidth="1"/>
    <col min="13" max="13" width="19.875" customWidth="1"/>
  </cols>
  <sheetData>
    <row r="1" spans="2:13">
      <c r="F1" s="59" t="s">
        <v>38</v>
      </c>
      <c r="G1" s="59"/>
      <c r="H1" s="59"/>
      <c r="K1" s="3" t="s">
        <v>0</v>
      </c>
    </row>
    <row r="2" spans="2:13" ht="17.25" thickBot="1"/>
    <row r="3" spans="2:13" ht="33.75" thickBot="1">
      <c r="B3" s="5" t="s">
        <v>1</v>
      </c>
      <c r="C3" s="6" t="s">
        <v>2</v>
      </c>
      <c r="D3" s="7" t="s">
        <v>3</v>
      </c>
      <c r="E3" s="7" t="s">
        <v>4</v>
      </c>
      <c r="F3" s="8" t="s">
        <v>5</v>
      </c>
      <c r="G3" s="9" t="s">
        <v>6</v>
      </c>
      <c r="H3" s="9" t="s">
        <v>7</v>
      </c>
      <c r="I3" s="9" t="s">
        <v>8</v>
      </c>
      <c r="J3" s="8" t="s">
        <v>9</v>
      </c>
      <c r="K3" s="10" t="s">
        <v>10</v>
      </c>
    </row>
    <row r="4" spans="2:13" ht="24.75" customHeight="1" thickTop="1">
      <c r="B4" s="11"/>
      <c r="C4" s="12">
        <v>12</v>
      </c>
      <c r="D4" s="13">
        <v>1</v>
      </c>
      <c r="E4" s="13" t="s">
        <v>11</v>
      </c>
      <c r="F4" s="14" t="s">
        <v>39</v>
      </c>
      <c r="G4" s="15">
        <v>1265000</v>
      </c>
      <c r="H4" s="15"/>
      <c r="I4" s="16"/>
      <c r="J4" s="14"/>
      <c r="K4" s="14"/>
      <c r="M4" s="17"/>
    </row>
    <row r="5" spans="2:13" ht="18.75">
      <c r="B5" s="18">
        <v>1</v>
      </c>
      <c r="C5" s="12">
        <v>12</v>
      </c>
      <c r="D5" s="19">
        <v>3</v>
      </c>
      <c r="E5" s="19" t="s">
        <v>40</v>
      </c>
      <c r="F5" s="20" t="s">
        <v>41</v>
      </c>
      <c r="G5" s="21"/>
      <c r="H5" s="22">
        <v>25100</v>
      </c>
      <c r="I5" s="23">
        <f>G4-H5</f>
        <v>1239900</v>
      </c>
      <c r="J5" s="20" t="s">
        <v>63</v>
      </c>
      <c r="K5" s="20"/>
      <c r="M5" s="17"/>
    </row>
    <row r="6" spans="2:13">
      <c r="B6" s="18">
        <v>2</v>
      </c>
      <c r="C6" s="12">
        <v>12</v>
      </c>
      <c r="D6" s="19">
        <v>4</v>
      </c>
      <c r="E6" s="19" t="s">
        <v>42</v>
      </c>
      <c r="F6" s="20" t="s">
        <v>43</v>
      </c>
      <c r="G6" s="21"/>
      <c r="H6" s="22">
        <v>23940</v>
      </c>
      <c r="I6" s="23">
        <f>I5-H6</f>
        <v>1215960</v>
      </c>
      <c r="J6" s="20" t="s">
        <v>63</v>
      </c>
      <c r="K6" s="20"/>
    </row>
    <row r="7" spans="2:13">
      <c r="B7" s="18">
        <v>3</v>
      </c>
      <c r="C7" s="12">
        <v>12</v>
      </c>
      <c r="D7" s="19">
        <v>4</v>
      </c>
      <c r="E7" s="19" t="s">
        <v>42</v>
      </c>
      <c r="F7" s="20" t="s">
        <v>44</v>
      </c>
      <c r="G7" s="21"/>
      <c r="H7" s="22">
        <v>103500</v>
      </c>
      <c r="I7" s="23">
        <f t="shared" ref="I7:I33" si="0">I6-H7</f>
        <v>1112460</v>
      </c>
      <c r="J7" s="20" t="s">
        <v>63</v>
      </c>
      <c r="K7" s="20"/>
    </row>
    <row r="8" spans="2:13">
      <c r="B8" s="18">
        <v>4</v>
      </c>
      <c r="C8" s="12">
        <v>12</v>
      </c>
      <c r="D8" s="19">
        <v>4</v>
      </c>
      <c r="E8" s="19" t="s">
        <v>42</v>
      </c>
      <c r="F8" s="20" t="s">
        <v>45</v>
      </c>
      <c r="G8" s="21"/>
      <c r="H8" s="22">
        <v>20000</v>
      </c>
      <c r="I8" s="23">
        <f t="shared" si="0"/>
        <v>1092460</v>
      </c>
      <c r="J8" s="20" t="s">
        <v>63</v>
      </c>
      <c r="K8" s="20"/>
    </row>
    <row r="9" spans="2:13">
      <c r="B9" s="18">
        <v>5</v>
      </c>
      <c r="C9" s="12">
        <v>12</v>
      </c>
      <c r="D9" s="19">
        <v>4</v>
      </c>
      <c r="E9" s="19" t="s">
        <v>40</v>
      </c>
      <c r="F9" s="20" t="s">
        <v>46</v>
      </c>
      <c r="G9" s="21"/>
      <c r="H9" s="22">
        <v>9000</v>
      </c>
      <c r="I9" s="23">
        <f t="shared" si="0"/>
        <v>1083460</v>
      </c>
      <c r="J9" s="20" t="s">
        <v>63</v>
      </c>
      <c r="K9" s="20"/>
    </row>
    <row r="10" spans="2:13">
      <c r="B10" s="18">
        <v>6</v>
      </c>
      <c r="C10" s="12">
        <v>12</v>
      </c>
      <c r="D10" s="19">
        <v>4</v>
      </c>
      <c r="E10" s="19" t="s">
        <v>40</v>
      </c>
      <c r="F10" s="20" t="s">
        <v>47</v>
      </c>
      <c r="G10" s="21"/>
      <c r="H10" s="22">
        <v>3300</v>
      </c>
      <c r="I10" s="23">
        <f t="shared" si="0"/>
        <v>1080160</v>
      </c>
      <c r="J10" s="20" t="s">
        <v>63</v>
      </c>
      <c r="K10" s="20"/>
    </row>
    <row r="11" spans="2:13">
      <c r="B11" s="18">
        <v>7</v>
      </c>
      <c r="C11" s="12">
        <v>12</v>
      </c>
      <c r="D11" s="19">
        <v>11</v>
      </c>
      <c r="E11" s="19" t="s">
        <v>42</v>
      </c>
      <c r="F11" s="20" t="s">
        <v>48</v>
      </c>
      <c r="G11" s="21"/>
      <c r="H11" s="22">
        <v>46500</v>
      </c>
      <c r="I11" s="23">
        <f t="shared" si="0"/>
        <v>1033660</v>
      </c>
      <c r="J11" s="20" t="s">
        <v>63</v>
      </c>
      <c r="K11" s="20"/>
    </row>
    <row r="12" spans="2:13" ht="33">
      <c r="B12" s="18">
        <v>8</v>
      </c>
      <c r="C12" s="12">
        <v>12</v>
      </c>
      <c r="D12" s="19">
        <v>11</v>
      </c>
      <c r="E12" s="19" t="s">
        <v>40</v>
      </c>
      <c r="F12" s="20" t="s">
        <v>49</v>
      </c>
      <c r="G12" s="21"/>
      <c r="H12" s="22">
        <v>21000</v>
      </c>
      <c r="I12" s="23">
        <f t="shared" si="0"/>
        <v>1012660</v>
      </c>
      <c r="J12" s="20" t="s">
        <v>63</v>
      </c>
      <c r="K12" s="20"/>
    </row>
    <row r="13" spans="2:13">
      <c r="B13" s="18">
        <v>9</v>
      </c>
      <c r="C13" s="12">
        <v>12</v>
      </c>
      <c r="D13" s="19">
        <v>14</v>
      </c>
      <c r="E13" s="19" t="s">
        <v>50</v>
      </c>
      <c r="F13" s="20" t="s">
        <v>51</v>
      </c>
      <c r="G13" s="21"/>
      <c r="H13" s="22">
        <v>10900</v>
      </c>
      <c r="I13" s="23">
        <f t="shared" si="0"/>
        <v>1001760</v>
      </c>
      <c r="J13" s="20" t="s">
        <v>63</v>
      </c>
      <c r="K13" s="20"/>
    </row>
    <row r="14" spans="2:13">
      <c r="B14" s="18">
        <v>10</v>
      </c>
      <c r="C14" s="12">
        <v>12</v>
      </c>
      <c r="D14" s="19">
        <v>18</v>
      </c>
      <c r="E14" s="19" t="s">
        <v>42</v>
      </c>
      <c r="F14" s="20" t="s">
        <v>52</v>
      </c>
      <c r="G14" s="21"/>
      <c r="H14" s="22">
        <v>54600</v>
      </c>
      <c r="I14" s="23">
        <f t="shared" si="0"/>
        <v>947160</v>
      </c>
      <c r="J14" s="20" t="s">
        <v>63</v>
      </c>
      <c r="K14" s="20"/>
    </row>
    <row r="15" spans="2:13">
      <c r="B15" s="18">
        <v>11</v>
      </c>
      <c r="C15" s="12">
        <v>12</v>
      </c>
      <c r="D15" s="19">
        <v>18</v>
      </c>
      <c r="E15" s="19" t="s">
        <v>42</v>
      </c>
      <c r="F15" s="20" t="s">
        <v>52</v>
      </c>
      <c r="G15" s="21"/>
      <c r="H15" s="22">
        <v>8400</v>
      </c>
      <c r="I15" s="23">
        <f t="shared" si="0"/>
        <v>938760</v>
      </c>
      <c r="J15" s="20" t="s">
        <v>63</v>
      </c>
      <c r="K15" s="20"/>
    </row>
    <row r="16" spans="2:13">
      <c r="B16" s="18">
        <v>12</v>
      </c>
      <c r="C16" s="12">
        <v>12</v>
      </c>
      <c r="D16" s="19">
        <v>18</v>
      </c>
      <c r="E16" s="19" t="s">
        <v>42</v>
      </c>
      <c r="F16" s="20" t="s">
        <v>53</v>
      </c>
      <c r="G16" s="21"/>
      <c r="H16" s="22">
        <v>7700</v>
      </c>
      <c r="I16" s="23">
        <f t="shared" si="0"/>
        <v>931060</v>
      </c>
      <c r="J16" s="20" t="s">
        <v>63</v>
      </c>
      <c r="K16" s="20"/>
    </row>
    <row r="17" spans="2:11">
      <c r="B17" s="18">
        <v>13</v>
      </c>
      <c r="C17" s="12">
        <v>12</v>
      </c>
      <c r="D17" s="19">
        <v>18</v>
      </c>
      <c r="E17" s="19" t="s">
        <v>42</v>
      </c>
      <c r="F17" s="20" t="s">
        <v>53</v>
      </c>
      <c r="G17" s="21"/>
      <c r="H17" s="22">
        <v>4350</v>
      </c>
      <c r="I17" s="23">
        <f t="shared" si="0"/>
        <v>926710</v>
      </c>
      <c r="J17" s="20" t="s">
        <v>63</v>
      </c>
      <c r="K17" s="20"/>
    </row>
    <row r="18" spans="2:11">
      <c r="B18" s="18">
        <v>14</v>
      </c>
      <c r="C18" s="12">
        <v>12</v>
      </c>
      <c r="D18" s="19">
        <v>18</v>
      </c>
      <c r="E18" s="19" t="s">
        <v>42</v>
      </c>
      <c r="F18" s="20" t="s">
        <v>54</v>
      </c>
      <c r="G18" s="21"/>
      <c r="H18" s="22">
        <v>4020</v>
      </c>
      <c r="I18" s="23">
        <f t="shared" si="0"/>
        <v>922690</v>
      </c>
      <c r="J18" s="20" t="s">
        <v>63</v>
      </c>
      <c r="K18" s="20"/>
    </row>
    <row r="19" spans="2:11">
      <c r="B19" s="18">
        <v>15</v>
      </c>
      <c r="C19" s="12">
        <v>12</v>
      </c>
      <c r="D19" s="19">
        <v>18</v>
      </c>
      <c r="E19" s="19" t="s">
        <v>42</v>
      </c>
      <c r="F19" s="20" t="s">
        <v>54</v>
      </c>
      <c r="G19" s="21"/>
      <c r="H19" s="22">
        <v>13000</v>
      </c>
      <c r="I19" s="23">
        <f t="shared" si="0"/>
        <v>909690</v>
      </c>
      <c r="J19" s="20" t="s">
        <v>63</v>
      </c>
      <c r="K19" s="20"/>
    </row>
    <row r="20" spans="2:11">
      <c r="B20" s="18">
        <v>16</v>
      </c>
      <c r="C20" s="12">
        <v>12</v>
      </c>
      <c r="D20" s="19">
        <v>18</v>
      </c>
      <c r="E20" s="19" t="s">
        <v>42</v>
      </c>
      <c r="F20" s="20" t="s">
        <v>55</v>
      </c>
      <c r="G20" s="21"/>
      <c r="H20" s="22">
        <v>23370</v>
      </c>
      <c r="I20" s="23">
        <f t="shared" si="0"/>
        <v>886320</v>
      </c>
      <c r="J20" s="20" t="s">
        <v>64</v>
      </c>
      <c r="K20" s="20"/>
    </row>
    <row r="21" spans="2:11">
      <c r="B21" s="18">
        <v>17</v>
      </c>
      <c r="C21" s="12">
        <v>12</v>
      </c>
      <c r="D21" s="19">
        <v>18</v>
      </c>
      <c r="E21" s="19" t="s">
        <v>42</v>
      </c>
      <c r="F21" s="20" t="s">
        <v>56</v>
      </c>
      <c r="G21" s="21"/>
      <c r="H21" s="22">
        <v>30000</v>
      </c>
      <c r="I21" s="23">
        <f t="shared" si="0"/>
        <v>856320</v>
      </c>
      <c r="J21" s="20" t="s">
        <v>63</v>
      </c>
      <c r="K21" s="20"/>
    </row>
    <row r="22" spans="2:11">
      <c r="B22" s="18">
        <v>18</v>
      </c>
      <c r="C22" s="12">
        <v>12</v>
      </c>
      <c r="D22" s="19">
        <v>18</v>
      </c>
      <c r="E22" s="19" t="s">
        <v>42</v>
      </c>
      <c r="F22" s="20" t="s">
        <v>56</v>
      </c>
      <c r="G22" s="21"/>
      <c r="H22" s="22">
        <v>3500</v>
      </c>
      <c r="I22" s="23">
        <f t="shared" si="0"/>
        <v>852820</v>
      </c>
      <c r="J22" s="20" t="s">
        <v>63</v>
      </c>
      <c r="K22" s="20"/>
    </row>
    <row r="23" spans="2:11">
      <c r="B23" s="18">
        <v>19</v>
      </c>
      <c r="C23" s="12">
        <v>12</v>
      </c>
      <c r="D23" s="19">
        <v>18</v>
      </c>
      <c r="E23" s="19" t="s">
        <v>42</v>
      </c>
      <c r="F23" s="20" t="s">
        <v>56</v>
      </c>
      <c r="G23" s="21"/>
      <c r="H23" s="22">
        <v>9000</v>
      </c>
      <c r="I23" s="23">
        <f t="shared" si="0"/>
        <v>843820</v>
      </c>
      <c r="J23" s="20" t="s">
        <v>63</v>
      </c>
      <c r="K23" s="20"/>
    </row>
    <row r="24" spans="2:11">
      <c r="B24" s="18">
        <v>20</v>
      </c>
      <c r="C24" s="12">
        <v>12</v>
      </c>
      <c r="D24" s="19">
        <v>24</v>
      </c>
      <c r="E24" s="19" t="s">
        <v>42</v>
      </c>
      <c r="F24" s="20" t="s">
        <v>57</v>
      </c>
      <c r="G24" s="21"/>
      <c r="H24" s="22">
        <v>66250</v>
      </c>
      <c r="I24" s="23">
        <f t="shared" si="0"/>
        <v>777570</v>
      </c>
      <c r="J24" s="20" t="s">
        <v>63</v>
      </c>
      <c r="K24" s="20"/>
    </row>
    <row r="25" spans="2:11">
      <c r="B25" s="18">
        <v>21</v>
      </c>
      <c r="C25" s="12">
        <v>12</v>
      </c>
      <c r="D25" s="19">
        <v>24</v>
      </c>
      <c r="E25" s="19" t="s">
        <v>42</v>
      </c>
      <c r="F25" s="20" t="s">
        <v>54</v>
      </c>
      <c r="G25" s="21"/>
      <c r="H25" s="22">
        <v>7000</v>
      </c>
      <c r="I25" s="23">
        <f t="shared" si="0"/>
        <v>770570</v>
      </c>
      <c r="J25" s="20" t="s">
        <v>63</v>
      </c>
      <c r="K25" s="20"/>
    </row>
    <row r="26" spans="2:11">
      <c r="B26" s="18">
        <v>22</v>
      </c>
      <c r="C26" s="12">
        <v>12</v>
      </c>
      <c r="D26" s="19">
        <v>24</v>
      </c>
      <c r="E26" s="19" t="s">
        <v>42</v>
      </c>
      <c r="F26" s="20" t="s">
        <v>58</v>
      </c>
      <c r="G26" s="21"/>
      <c r="H26" s="22">
        <v>3000</v>
      </c>
      <c r="I26" s="23">
        <f t="shared" si="0"/>
        <v>767570</v>
      </c>
      <c r="J26" s="20" t="s">
        <v>63</v>
      </c>
      <c r="K26" s="20"/>
    </row>
    <row r="27" spans="2:11">
      <c r="B27" s="18">
        <v>23</v>
      </c>
      <c r="C27" s="12">
        <v>12</v>
      </c>
      <c r="D27" s="19">
        <v>24</v>
      </c>
      <c r="E27" s="19" t="s">
        <v>42</v>
      </c>
      <c r="F27" s="20" t="s">
        <v>59</v>
      </c>
      <c r="G27" s="21"/>
      <c r="H27" s="22">
        <v>20500</v>
      </c>
      <c r="I27" s="23">
        <f t="shared" si="0"/>
        <v>747070</v>
      </c>
      <c r="J27" s="20" t="s">
        <v>63</v>
      </c>
      <c r="K27" s="20"/>
    </row>
    <row r="28" spans="2:11">
      <c r="B28" s="18">
        <v>24</v>
      </c>
      <c r="C28" s="12">
        <v>12</v>
      </c>
      <c r="D28" s="19">
        <v>24</v>
      </c>
      <c r="E28" s="19" t="s">
        <v>42</v>
      </c>
      <c r="F28" s="20" t="s">
        <v>59</v>
      </c>
      <c r="G28" s="21"/>
      <c r="H28" s="22">
        <v>4500</v>
      </c>
      <c r="I28" s="23">
        <f t="shared" si="0"/>
        <v>742570</v>
      </c>
      <c r="J28" s="20" t="s">
        <v>63</v>
      </c>
      <c r="K28" s="20"/>
    </row>
    <row r="29" spans="2:11">
      <c r="B29" s="18">
        <v>25</v>
      </c>
      <c r="C29" s="12">
        <v>12</v>
      </c>
      <c r="D29" s="19">
        <v>24</v>
      </c>
      <c r="E29" s="19" t="s">
        <v>42</v>
      </c>
      <c r="F29" s="20" t="s">
        <v>54</v>
      </c>
      <c r="G29" s="21"/>
      <c r="H29" s="22">
        <v>3000</v>
      </c>
      <c r="I29" s="23">
        <f t="shared" si="0"/>
        <v>739570</v>
      </c>
      <c r="J29" s="20" t="s">
        <v>63</v>
      </c>
      <c r="K29" s="20"/>
    </row>
    <row r="30" spans="2:11">
      <c r="B30" s="18">
        <v>26</v>
      </c>
      <c r="C30" s="12">
        <v>12</v>
      </c>
      <c r="D30" s="19">
        <v>24</v>
      </c>
      <c r="E30" s="19" t="s">
        <v>42</v>
      </c>
      <c r="F30" s="20" t="s">
        <v>60</v>
      </c>
      <c r="G30" s="21"/>
      <c r="H30" s="22">
        <v>6000</v>
      </c>
      <c r="I30" s="23">
        <f t="shared" si="0"/>
        <v>733570</v>
      </c>
      <c r="J30" s="20" t="s">
        <v>63</v>
      </c>
      <c r="K30" s="20"/>
    </row>
    <row r="31" spans="2:11">
      <c r="B31" s="18">
        <v>27</v>
      </c>
      <c r="C31" s="12">
        <v>12</v>
      </c>
      <c r="D31" s="19">
        <v>25</v>
      </c>
      <c r="E31" s="19" t="s">
        <v>42</v>
      </c>
      <c r="F31" s="20" t="s">
        <v>61</v>
      </c>
      <c r="G31" s="21"/>
      <c r="H31" s="22">
        <v>7980</v>
      </c>
      <c r="I31" s="23">
        <f t="shared" si="0"/>
        <v>725590</v>
      </c>
      <c r="J31" s="20" t="s">
        <v>63</v>
      </c>
      <c r="K31" s="20"/>
    </row>
    <row r="32" spans="2:11">
      <c r="B32" s="18">
        <v>28</v>
      </c>
      <c r="C32" s="12">
        <v>12</v>
      </c>
      <c r="D32" s="19">
        <v>25</v>
      </c>
      <c r="E32" s="19" t="s">
        <v>42</v>
      </c>
      <c r="F32" s="20" t="s">
        <v>62</v>
      </c>
      <c r="G32" s="21"/>
      <c r="H32" s="22">
        <v>39000</v>
      </c>
      <c r="I32" s="23">
        <f t="shared" si="0"/>
        <v>686590</v>
      </c>
      <c r="J32" s="20" t="s">
        <v>63</v>
      </c>
      <c r="K32" s="20"/>
    </row>
    <row r="33" spans="1:13" ht="17.25" thickBot="1">
      <c r="B33" s="18">
        <v>29</v>
      </c>
      <c r="C33" s="12">
        <v>12</v>
      </c>
      <c r="D33" s="19">
        <v>25</v>
      </c>
      <c r="E33" s="19" t="s">
        <v>42</v>
      </c>
      <c r="F33" s="20" t="s">
        <v>62</v>
      </c>
      <c r="G33" s="21"/>
      <c r="H33" s="22">
        <v>4000</v>
      </c>
      <c r="I33" s="23">
        <f t="shared" si="0"/>
        <v>682590</v>
      </c>
      <c r="J33" s="20" t="s">
        <v>63</v>
      </c>
      <c r="K33" s="20"/>
    </row>
    <row r="34" spans="1:13" s="31" customFormat="1" ht="17.25" thickBot="1">
      <c r="A34" s="24"/>
      <c r="B34" s="25"/>
      <c r="C34" s="26"/>
      <c r="D34" s="27"/>
      <c r="E34" s="27"/>
      <c r="F34" s="28" t="s">
        <v>12</v>
      </c>
      <c r="G34" s="29">
        <f>SUM(G4:G33)</f>
        <v>1265000</v>
      </c>
      <c r="H34" s="30">
        <f>SUM(H4:H33)</f>
        <v>582410</v>
      </c>
      <c r="I34" s="29">
        <f>G34-H34</f>
        <v>682590</v>
      </c>
      <c r="J34" s="28"/>
      <c r="K34" s="28"/>
    </row>
    <row r="35" spans="1:13" ht="17.25" thickBot="1"/>
    <row r="36" spans="1:13" ht="17.25" thickBot="1">
      <c r="G36" s="32" t="s">
        <v>14</v>
      </c>
      <c r="H36" s="33" t="s">
        <v>15</v>
      </c>
      <c r="I36" s="33" t="s">
        <v>16</v>
      </c>
      <c r="J36" s="34" t="s">
        <v>17</v>
      </c>
      <c r="K36" s="35" t="s">
        <v>18</v>
      </c>
      <c r="L36" s="36" t="s">
        <v>13</v>
      </c>
      <c r="M36" s="36" t="s">
        <v>8</v>
      </c>
    </row>
    <row r="37" spans="1:13">
      <c r="G37" s="62" t="s">
        <v>19</v>
      </c>
      <c r="H37" s="60" t="s">
        <v>20</v>
      </c>
      <c r="I37" s="37" t="s">
        <v>21</v>
      </c>
      <c r="J37" s="38" t="s">
        <v>22</v>
      </c>
      <c r="K37" s="39">
        <v>200000</v>
      </c>
      <c r="L37" s="40">
        <f>H6+H8+H11+H14+H15+H32+H33</f>
        <v>196440</v>
      </c>
      <c r="M37" s="55">
        <f>K37-L37</f>
        <v>3560</v>
      </c>
    </row>
    <row r="38" spans="1:13">
      <c r="G38" s="62"/>
      <c r="H38" s="61"/>
      <c r="I38" s="60" t="s">
        <v>23</v>
      </c>
      <c r="J38" s="38" t="s">
        <v>24</v>
      </c>
      <c r="K38" s="39">
        <v>300000</v>
      </c>
      <c r="L38" s="40">
        <f>H7+H21+H22+H23</f>
        <v>146000</v>
      </c>
      <c r="M38" s="40">
        <f>K38-L38</f>
        <v>154000</v>
      </c>
    </row>
    <row r="39" spans="1:13">
      <c r="G39" s="62"/>
      <c r="H39" s="63"/>
      <c r="I39" s="63"/>
      <c r="J39" s="38" t="s">
        <v>25</v>
      </c>
      <c r="K39" s="39">
        <v>200000</v>
      </c>
      <c r="L39" s="40">
        <f>H16+H17+H18+H19+H20+H24+H25+H26+H27+H28+H29+H30+H31</f>
        <v>170670</v>
      </c>
      <c r="M39" s="40">
        <f t="shared" ref="M39:M44" si="1">K39-L39</f>
        <v>29330</v>
      </c>
    </row>
    <row r="40" spans="1:13">
      <c r="G40" s="62"/>
      <c r="H40" s="60" t="s">
        <v>26</v>
      </c>
      <c r="I40" s="42" t="s">
        <v>23</v>
      </c>
      <c r="J40" s="43" t="s">
        <v>27</v>
      </c>
      <c r="K40" s="44">
        <v>150000</v>
      </c>
      <c r="L40" s="40">
        <f>H5+H9+H10+H12</f>
        <v>58400</v>
      </c>
      <c r="M40" s="40">
        <f t="shared" si="1"/>
        <v>91600</v>
      </c>
    </row>
    <row r="41" spans="1:13">
      <c r="G41" s="62"/>
      <c r="H41" s="61"/>
      <c r="I41" s="42" t="s">
        <v>28</v>
      </c>
      <c r="J41" s="43" t="s">
        <v>29</v>
      </c>
      <c r="K41" s="44">
        <v>100000</v>
      </c>
      <c r="L41" s="40">
        <v>0</v>
      </c>
      <c r="M41" s="40">
        <f t="shared" si="1"/>
        <v>100000</v>
      </c>
    </row>
    <row r="42" spans="1:13" ht="27" customHeight="1">
      <c r="G42" s="62"/>
      <c r="H42" s="61"/>
      <c r="I42" s="41" t="s">
        <v>30</v>
      </c>
      <c r="J42" s="45" t="s">
        <v>31</v>
      </c>
      <c r="K42" s="46">
        <v>65000</v>
      </c>
      <c r="L42" s="40">
        <v>0</v>
      </c>
      <c r="M42" s="40">
        <f t="shared" si="1"/>
        <v>65000</v>
      </c>
    </row>
    <row r="43" spans="1:13" ht="33">
      <c r="G43" s="62"/>
      <c r="H43" s="42" t="s">
        <v>32</v>
      </c>
      <c r="I43" s="42" t="s">
        <v>33</v>
      </c>
      <c r="J43" s="43" t="s">
        <v>34</v>
      </c>
      <c r="K43" s="44">
        <v>100000</v>
      </c>
      <c r="L43" s="47">
        <f>H13</f>
        <v>10900</v>
      </c>
      <c r="M43" s="40">
        <f t="shared" si="1"/>
        <v>89100</v>
      </c>
    </row>
    <row r="44" spans="1:13" ht="33.75" thickBot="1">
      <c r="G44" s="62"/>
      <c r="H44" s="51" t="s">
        <v>35</v>
      </c>
      <c r="I44" s="51" t="s">
        <v>33</v>
      </c>
      <c r="J44" s="52" t="s">
        <v>36</v>
      </c>
      <c r="K44" s="53">
        <v>150000</v>
      </c>
      <c r="L44" s="48">
        <v>0</v>
      </c>
      <c r="M44" s="40">
        <f t="shared" si="1"/>
        <v>150000</v>
      </c>
    </row>
    <row r="45" spans="1:13" ht="17.25" thickBot="1">
      <c r="G45" s="56" t="s">
        <v>37</v>
      </c>
      <c r="H45" s="57"/>
      <c r="I45" s="57"/>
      <c r="J45" s="58"/>
      <c r="K45" s="54">
        <f>SUM(K37:K44)</f>
        <v>1265000</v>
      </c>
      <c r="L45" s="49">
        <f>SUM(L37:L44)</f>
        <v>582410</v>
      </c>
      <c r="M45" s="50">
        <f>K45-L45</f>
        <v>682590</v>
      </c>
    </row>
  </sheetData>
  <mergeCells count="6">
    <mergeCell ref="G45:J45"/>
    <mergeCell ref="F1:H1"/>
    <mergeCell ref="H40:H42"/>
    <mergeCell ref="G37:G44"/>
    <mergeCell ref="H37:H39"/>
    <mergeCell ref="I38:I39"/>
  </mergeCells>
  <phoneticPr fontId="2" type="noConversion"/>
  <pageMargins left="0.7" right="0.7" top="0.75" bottom="0.75" header="0.3" footer="0.3"/>
  <pageSetup paperSize="9" scale="52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C235</dc:creator>
  <cp:lastModifiedBy>XNOTE</cp:lastModifiedBy>
  <dcterms:created xsi:type="dcterms:W3CDTF">2016-12-06T01:17:02Z</dcterms:created>
  <dcterms:modified xsi:type="dcterms:W3CDTF">2017-01-10T12:09:57Z</dcterms:modified>
</cp:coreProperties>
</file>