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60" windowWidth="20730" windowHeight="11760" activeTab="3"/>
  </bookViews>
  <sheets>
    <sheet name="2016.8" sheetId="10" r:id="rId1"/>
    <sheet name="2016.9" sheetId="11" r:id="rId2"/>
    <sheet name="2016.10" sheetId="12" r:id="rId3"/>
    <sheet name="2016.11" sheetId="13" r:id="rId4"/>
    <sheet name="2016.12" sheetId="15" r:id="rId5"/>
  </sheets>
  <definedNames>
    <definedName name="_xlnm.Print_Area" localSheetId="0">'2016.8'!$A$2:$I$27</definedName>
  </definedNames>
  <calcPr calcId="125725"/>
</workbook>
</file>

<file path=xl/calcChain.xml><?xml version="1.0" encoding="utf-8"?>
<calcChain xmlns="http://schemas.openxmlformats.org/spreadsheetml/2006/main">
  <c r="J25" i="13"/>
  <c r="G25" i="15"/>
  <c r="F25"/>
  <c r="J12" i="13"/>
  <c r="F25"/>
  <c r="J13"/>
  <c r="J11"/>
  <c r="J26" i="12"/>
  <c r="J8" i="13"/>
  <c r="J9" s="1"/>
  <c r="J13" i="12"/>
  <c r="J14" s="1"/>
  <c r="J15" s="1"/>
  <c r="J16" s="1"/>
  <c r="J17" s="1"/>
  <c r="J18" s="1"/>
  <c r="J19" s="1"/>
  <c r="G26"/>
  <c r="F26"/>
  <c r="J10"/>
  <c r="J11" s="1"/>
  <c r="J12" s="1"/>
  <c r="J9"/>
  <c r="J8"/>
  <c r="I8" i="11"/>
  <c r="I7"/>
  <c r="F25"/>
  <c r="I25" i="10"/>
  <c r="F25"/>
  <c r="J10" i="13" l="1"/>
  <c r="I9" i="11"/>
  <c r="I10" s="1"/>
  <c r="I11" s="1"/>
  <c r="I12" s="1"/>
  <c r="I13" s="1"/>
  <c r="I14" s="1"/>
  <c r="I15" s="1"/>
  <c r="I16" s="1"/>
  <c r="I17" s="1"/>
  <c r="I25" s="1"/>
  <c r="I26" s="1"/>
  <c r="J14" i="13" l="1"/>
  <c r="J15" s="1"/>
  <c r="J16" s="1"/>
  <c r="J17" s="1"/>
  <c r="J18" s="1"/>
  <c r="J27" i="12"/>
  <c r="J26" i="13" l="1"/>
</calcChain>
</file>

<file path=xl/sharedStrings.xml><?xml version="1.0" encoding="utf-8"?>
<sst xmlns="http://schemas.openxmlformats.org/spreadsheetml/2006/main" count="152" uniqueCount="85">
  <si>
    <t>메모</t>
    <phoneticPr fontId="1" type="noConversion"/>
  </si>
  <si>
    <t>항목</t>
    <phoneticPr fontId="1" type="noConversion"/>
  </si>
  <si>
    <t>수입</t>
    <phoneticPr fontId="1" type="noConversion"/>
  </si>
  <si>
    <t>단가</t>
    <phoneticPr fontId="1" type="noConversion"/>
  </si>
  <si>
    <t>잔액</t>
    <phoneticPr fontId="1" type="noConversion"/>
  </si>
  <si>
    <t>인원</t>
    <phoneticPr fontId="1" type="noConversion"/>
  </si>
  <si>
    <t>지출</t>
    <phoneticPr fontId="1" type="noConversion"/>
  </si>
  <si>
    <t>소계</t>
    <phoneticPr fontId="1" type="noConversion"/>
  </si>
  <si>
    <t>증빙</t>
    <phoneticPr fontId="1" type="noConversion"/>
  </si>
  <si>
    <t>지급운영비</t>
    <phoneticPr fontId="1" type="noConversion"/>
  </si>
  <si>
    <t>지난달 이월</t>
    <phoneticPr fontId="1" type="noConversion"/>
  </si>
  <si>
    <t>담당자</t>
    <phoneticPr fontId="1" type="noConversion"/>
  </si>
  <si>
    <t>부족액 지급 완료</t>
    <phoneticPr fontId="1" type="noConversion"/>
  </si>
  <si>
    <t>2016년 포이에마 초등부 8월 정산</t>
    <phoneticPr fontId="1" type="noConversion"/>
  </si>
  <si>
    <t>담당: 이상현 전도사(국민은행 870501-00-028219)</t>
    <phoneticPr fontId="1" type="noConversion"/>
  </si>
  <si>
    <t>8.13 수련회선물</t>
    <phoneticPr fontId="1" type="noConversion"/>
  </si>
  <si>
    <t>8.13 선물</t>
    <phoneticPr fontId="1" type="noConversion"/>
  </si>
  <si>
    <t>8.14 간식</t>
    <phoneticPr fontId="1" type="noConversion"/>
  </si>
  <si>
    <t>8.28 생일케익</t>
    <phoneticPr fontId="1" type="noConversion"/>
  </si>
  <si>
    <t>8.30 생일선물/헌금봉투</t>
    <phoneticPr fontId="1" type="noConversion"/>
  </si>
  <si>
    <t>8.30 물티슈</t>
    <phoneticPr fontId="1" type="noConversion"/>
  </si>
  <si>
    <t>2016년 포이에마 초등부 9월 정산</t>
    <phoneticPr fontId="1" type="noConversion"/>
  </si>
  <si>
    <t>일자</t>
    <phoneticPr fontId="1" type="noConversion"/>
  </si>
  <si>
    <t>항목</t>
    <phoneticPr fontId="1" type="noConversion"/>
  </si>
  <si>
    <t>단가</t>
    <phoneticPr fontId="1" type="noConversion"/>
  </si>
  <si>
    <t>지출</t>
    <phoneticPr fontId="1" type="noConversion"/>
  </si>
  <si>
    <t>증빙</t>
    <phoneticPr fontId="1" type="noConversion"/>
  </si>
  <si>
    <t>메모</t>
    <phoneticPr fontId="1" type="noConversion"/>
  </si>
  <si>
    <t>수입</t>
    <phoneticPr fontId="1" type="noConversion"/>
  </si>
  <si>
    <t>전월 이월</t>
    <phoneticPr fontId="1" type="noConversion"/>
  </si>
  <si>
    <t>PPT 스크린, 삼각대</t>
    <phoneticPr fontId="1" type="noConversion"/>
  </si>
  <si>
    <t>인원/수량</t>
    <phoneticPr fontId="1" type="noConversion"/>
  </si>
  <si>
    <t>공과공부 선물</t>
    <phoneticPr fontId="1" type="noConversion"/>
  </si>
  <si>
    <t>간식</t>
    <phoneticPr fontId="1" type="noConversion"/>
  </si>
  <si>
    <t>물티슈, 멀티탭</t>
    <phoneticPr fontId="1" type="noConversion"/>
  </si>
  <si>
    <t>생일선물(성경)</t>
    <phoneticPr fontId="1" type="noConversion"/>
  </si>
  <si>
    <t>선생님 회식</t>
    <phoneticPr fontId="1" type="noConversion"/>
  </si>
  <si>
    <t>생일케익</t>
    <phoneticPr fontId="1" type="noConversion"/>
  </si>
  <si>
    <t>공과시간 활동(씨앗연필)</t>
    <phoneticPr fontId="1" type="noConversion"/>
  </si>
  <si>
    <t>공과시간 활동(모종삽)</t>
    <phoneticPr fontId="1" type="noConversion"/>
  </si>
  <si>
    <t>라벨지</t>
    <phoneticPr fontId="1" type="noConversion"/>
  </si>
  <si>
    <t>2016년 포이에마 초등부 10월 정산</t>
    <phoneticPr fontId="1" type="noConversion"/>
  </si>
  <si>
    <t>10월6일</t>
    <phoneticPr fontId="1" type="noConversion"/>
  </si>
  <si>
    <t>간식 구매</t>
    <phoneticPr fontId="1" type="noConversion"/>
  </si>
  <si>
    <t>10월13일</t>
    <phoneticPr fontId="1" type="noConversion"/>
  </si>
  <si>
    <t>멀티탭(2구)</t>
    <phoneticPr fontId="1" type="noConversion"/>
  </si>
  <si>
    <t>10월14일</t>
    <phoneticPr fontId="1" type="noConversion"/>
  </si>
  <si>
    <t>성경 추가구매(쉬운성경)</t>
    <phoneticPr fontId="1" type="noConversion"/>
  </si>
  <si>
    <t>방문걸이(공과활동)</t>
    <phoneticPr fontId="1" type="noConversion"/>
  </si>
  <si>
    <t>색연필, 싸인팬</t>
    <phoneticPr fontId="1" type="noConversion"/>
  </si>
  <si>
    <t>10월16일</t>
    <phoneticPr fontId="1" type="noConversion"/>
  </si>
  <si>
    <t>소풍준비 명찰, 네임팬</t>
    <phoneticPr fontId="1" type="noConversion"/>
  </si>
  <si>
    <t>10월23일</t>
    <phoneticPr fontId="1" type="noConversion"/>
  </si>
  <si>
    <t>보물찾기 선물</t>
    <phoneticPr fontId="1" type="noConversion"/>
  </si>
  <si>
    <t>10월24일</t>
    <phoneticPr fontId="1" type="noConversion"/>
  </si>
  <si>
    <t>판 뒤집기 게임</t>
    <phoneticPr fontId="1" type="noConversion"/>
  </si>
  <si>
    <t>10월30일</t>
    <phoneticPr fontId="1" type="noConversion"/>
  </si>
  <si>
    <t>종이컵</t>
    <phoneticPr fontId="1" type="noConversion"/>
  </si>
  <si>
    <t>일회용 젓가락, 숟가락</t>
    <phoneticPr fontId="1" type="noConversion"/>
  </si>
  <si>
    <t>생일케익</t>
    <phoneticPr fontId="1" type="noConversion"/>
  </si>
  <si>
    <t xml:space="preserve"> </t>
    <phoneticPr fontId="1" type="noConversion"/>
  </si>
  <si>
    <t>금액</t>
    <phoneticPr fontId="1" type="noConversion"/>
  </si>
  <si>
    <t>수입</t>
    <phoneticPr fontId="1" type="noConversion"/>
  </si>
  <si>
    <t>전월 충당금</t>
    <phoneticPr fontId="1" type="noConversion"/>
  </si>
  <si>
    <t>2016년 포이에마 초등부 11월 정산</t>
    <phoneticPr fontId="1" type="noConversion"/>
  </si>
  <si>
    <t>11월1일</t>
    <phoneticPr fontId="1" type="noConversion"/>
  </si>
  <si>
    <t>10월자 생일선물</t>
    <phoneticPr fontId="1" type="noConversion"/>
  </si>
  <si>
    <t>11월5일</t>
    <phoneticPr fontId="1" type="noConversion"/>
  </si>
  <si>
    <t>11월자 간식</t>
    <phoneticPr fontId="1" type="noConversion"/>
  </si>
  <si>
    <t>11월24일</t>
    <phoneticPr fontId="1" type="noConversion"/>
  </si>
  <si>
    <t>11월19일</t>
    <phoneticPr fontId="1" type="noConversion"/>
  </si>
  <si>
    <t>크리스마스 카드재료</t>
    <phoneticPr fontId="1" type="noConversion"/>
  </si>
  <si>
    <t>순간접착제</t>
    <phoneticPr fontId="1" type="noConversion"/>
  </si>
  <si>
    <t>11월19일</t>
    <phoneticPr fontId="1" type="noConversion"/>
  </si>
  <si>
    <t>11월자 생일선물</t>
    <phoneticPr fontId="1" type="noConversion"/>
  </si>
  <si>
    <t>문구류</t>
    <phoneticPr fontId="1" type="noConversion"/>
  </si>
  <si>
    <t>문구류2</t>
    <phoneticPr fontId="1" type="noConversion"/>
  </si>
  <si>
    <t>문구류3</t>
    <phoneticPr fontId="1" type="noConversion"/>
  </si>
  <si>
    <t>11월28일</t>
    <phoneticPr fontId="1" type="noConversion"/>
  </si>
  <si>
    <t>카드 판매 수익금</t>
    <phoneticPr fontId="1" type="noConversion"/>
  </si>
  <si>
    <t>우간다 가축지원비 담당송금</t>
    <phoneticPr fontId="1" type="noConversion"/>
  </si>
  <si>
    <t>은행 수수료</t>
    <phoneticPr fontId="1" type="noConversion"/>
  </si>
  <si>
    <t>o</t>
    <phoneticPr fontId="1" type="noConversion"/>
  </si>
  <si>
    <t>2016년 포이에마 초등부 12월 정산</t>
    <phoneticPr fontId="1" type="noConversion"/>
  </si>
  <si>
    <t>잔액 지급 완료</t>
    <phoneticPr fontId="1" type="noConversion"/>
  </si>
</sst>
</file>

<file path=xl/styles.xml><?xml version="1.0" encoding="utf-8"?>
<styleSheet xmlns="http://schemas.openxmlformats.org/spreadsheetml/2006/main">
  <numFmts count="5">
    <numFmt numFmtId="176" formatCode="_-&quot;₩&quot;* #,##0_-;\-&quot;₩&quot;* #,##0_-;_-&quot;₩&quot;* &quot;-&quot;_-;_-@_-"/>
    <numFmt numFmtId="177" formatCode="_-* #,##0_-;\-* #,##0_-;_-* &quot;-&quot;_-;_-@_-"/>
    <numFmt numFmtId="178" formatCode="&quot;₩&quot;#,##0"/>
    <numFmt numFmtId="179" formatCode="mm&quot;월&quot;\ dd&quot;일&quot;"/>
    <numFmt numFmtId="180" formatCode="&quot;₩&quot;#,##0_);[Red]\(&quot;₩&quot;#,##0\)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177" fontId="7" fillId="0" borderId="0" applyFont="0" applyFill="0" applyBorder="0" applyAlignment="0" applyProtection="0">
      <alignment vertical="center"/>
    </xf>
    <xf numFmtId="176" fontId="7" fillId="0" borderId="0" applyFont="0" applyFill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1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3" fontId="0" fillId="0" borderId="1" xfId="0" applyNumberFormat="1" applyBorder="1">
      <alignment vertical="center"/>
    </xf>
    <xf numFmtId="3" fontId="0" fillId="0" borderId="8" xfId="0" applyNumberFormat="1" applyBorder="1">
      <alignment vertical="center"/>
    </xf>
    <xf numFmtId="0" fontId="0" fillId="0" borderId="11" xfId="0" applyBorder="1" applyAlignment="1">
      <alignment horizontal="left" vertical="center"/>
    </xf>
    <xf numFmtId="3" fontId="0" fillId="0" borderId="12" xfId="0" applyNumberFormat="1" applyBorder="1" applyAlignment="1">
      <alignment horizontal="right" vertical="center"/>
    </xf>
    <xf numFmtId="3" fontId="0" fillId="0" borderId="6" xfId="0" applyNumberFormat="1" applyBorder="1" applyAlignment="1">
      <alignment horizontal="center" vertical="center"/>
    </xf>
    <xf numFmtId="3" fontId="0" fillId="0" borderId="6" xfId="0" applyNumberFormat="1" applyBorder="1">
      <alignment vertical="center"/>
    </xf>
    <xf numFmtId="3" fontId="0" fillId="0" borderId="9" xfId="0" applyNumberFormat="1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right" vertical="center"/>
    </xf>
    <xf numFmtId="3" fontId="0" fillId="0" borderId="16" xfId="0" applyNumberFormat="1" applyBorder="1">
      <alignment vertical="center"/>
    </xf>
    <xf numFmtId="3" fontId="0" fillId="0" borderId="17" xfId="0" applyNumberFormat="1" applyBorder="1">
      <alignment vertical="center"/>
    </xf>
    <xf numFmtId="0" fontId="0" fillId="0" borderId="18" xfId="0" applyNumberFormat="1" applyBorder="1">
      <alignment vertical="center"/>
    </xf>
    <xf numFmtId="3" fontId="5" fillId="0" borderId="16" xfId="0" applyNumberFormat="1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vertical="center" wrapText="1"/>
    </xf>
    <xf numFmtId="3" fontId="0" fillId="0" borderId="11" xfId="0" applyNumberForma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15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178" fontId="0" fillId="2" borderId="18" xfId="0" applyNumberFormat="1" applyFill="1" applyBorder="1">
      <alignment vertical="center"/>
    </xf>
    <xf numFmtId="3" fontId="0" fillId="0" borderId="16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8" xfId="0" applyNumberForma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77" fontId="0" fillId="0" borderId="1" xfId="1" applyFont="1" applyBorder="1" applyAlignment="1"/>
    <xf numFmtId="0" fontId="0" fillId="0" borderId="1" xfId="0" applyBorder="1" applyAlignment="1"/>
    <xf numFmtId="0" fontId="0" fillId="0" borderId="10" xfId="0" applyFont="1" applyBorder="1" applyAlignment="1">
      <alignment horizontal="right" vertical="center"/>
    </xf>
    <xf numFmtId="0" fontId="0" fillId="0" borderId="1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3" fontId="0" fillId="0" borderId="12" xfId="0" applyNumberForma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3" fontId="0" fillId="0" borderId="11" xfId="0" applyNumberForma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17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80" fontId="0" fillId="0" borderId="1" xfId="1" applyNumberFormat="1" applyFont="1" applyBorder="1" applyAlignment="1">
      <alignment horizontal="center" vertical="center"/>
    </xf>
    <xf numFmtId="180" fontId="0" fillId="0" borderId="11" xfId="0" applyNumberFormat="1" applyBorder="1" applyAlignment="1">
      <alignment horizontal="center" vertical="center"/>
    </xf>
    <xf numFmtId="180" fontId="0" fillId="0" borderId="8" xfId="0" applyNumberFormat="1" applyBorder="1">
      <alignment vertical="center"/>
    </xf>
    <xf numFmtId="180" fontId="0" fillId="0" borderId="1" xfId="0" applyNumberFormat="1" applyBorder="1" applyAlignment="1">
      <alignment horizontal="center" vertical="center"/>
    </xf>
    <xf numFmtId="176" fontId="0" fillId="0" borderId="12" xfId="0" applyNumberFormat="1" applyBorder="1" applyAlignment="1">
      <alignment horizontal="center" vertical="center"/>
    </xf>
    <xf numFmtId="176" fontId="0" fillId="0" borderId="6" xfId="0" applyNumberFormat="1" applyBorder="1">
      <alignment vertical="center"/>
    </xf>
    <xf numFmtId="176" fontId="0" fillId="0" borderId="9" xfId="0" applyNumberFormat="1" applyBorder="1">
      <alignment vertical="center"/>
    </xf>
    <xf numFmtId="176" fontId="0" fillId="2" borderId="18" xfId="0" applyNumberFormat="1" applyFill="1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179" fontId="0" fillId="0" borderId="11" xfId="0" applyNumberForma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2" xfId="0" applyBorder="1">
      <alignment vertical="center"/>
    </xf>
    <xf numFmtId="179" fontId="0" fillId="0" borderId="1" xfId="0" applyNumberFormat="1" applyBorder="1" applyAlignment="1">
      <alignment horizontal="center" vertical="center"/>
    </xf>
    <xf numFmtId="176" fontId="0" fillId="0" borderId="11" xfId="2" applyFont="1" applyBorder="1" applyAlignment="1">
      <alignment horizontal="center" vertical="center"/>
    </xf>
    <xf numFmtId="176" fontId="0" fillId="0" borderId="1" xfId="2" applyFont="1" applyBorder="1" applyAlignment="1">
      <alignment horizontal="center" vertical="center"/>
    </xf>
    <xf numFmtId="180" fontId="0" fillId="0" borderId="1" xfId="2" applyNumberFormat="1" applyFont="1" applyBorder="1" applyAlignment="1">
      <alignment horizontal="center" vertical="center"/>
    </xf>
    <xf numFmtId="180" fontId="0" fillId="0" borderId="11" xfId="2" applyNumberFormat="1" applyFont="1" applyBorder="1" applyAlignment="1">
      <alignment horizontal="center" vertical="center"/>
    </xf>
    <xf numFmtId="180" fontId="0" fillId="0" borderId="1" xfId="2" applyNumberFormat="1" applyFont="1" applyBorder="1" applyAlignment="1">
      <alignment horizontal="center"/>
    </xf>
    <xf numFmtId="180" fontId="0" fillId="0" borderId="15" xfId="2" applyNumberFormat="1" applyFont="1" applyBorder="1" applyAlignment="1">
      <alignment horizontal="center" vertical="center"/>
    </xf>
    <xf numFmtId="180" fontId="0" fillId="0" borderId="16" xfId="2" applyNumberFormat="1" applyFont="1" applyBorder="1" applyAlignment="1">
      <alignment horizontal="center" vertical="center"/>
    </xf>
    <xf numFmtId="180" fontId="0" fillId="0" borderId="16" xfId="1" applyNumberFormat="1" applyFont="1" applyBorder="1" applyAlignment="1">
      <alignment horizontal="center" vertical="center"/>
    </xf>
    <xf numFmtId="180" fontId="0" fillId="0" borderId="16" xfId="2" applyNumberFormat="1" applyFont="1" applyBorder="1" applyAlignment="1">
      <alignment horizontal="center"/>
    </xf>
    <xf numFmtId="177" fontId="0" fillId="0" borderId="16" xfId="1" applyFont="1" applyBorder="1" applyAlignment="1"/>
    <xf numFmtId="180" fontId="0" fillId="0" borderId="8" xfId="2" applyNumberFormat="1" applyFont="1" applyBorder="1">
      <alignment vertical="center"/>
    </xf>
    <xf numFmtId="180" fontId="0" fillId="0" borderId="17" xfId="2" applyNumberFormat="1" applyFont="1" applyBorder="1">
      <alignment vertical="center"/>
    </xf>
    <xf numFmtId="180" fontId="0" fillId="0" borderId="0" xfId="0" applyNumberFormat="1">
      <alignment vertical="center"/>
    </xf>
    <xf numFmtId="176" fontId="0" fillId="0" borderId="12" xfId="2" applyNumberFormat="1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176" fontId="8" fillId="0" borderId="19" xfId="2" applyFont="1" applyBorder="1" applyAlignment="1">
      <alignment horizontal="center" vertical="center"/>
    </xf>
    <xf numFmtId="176" fontId="8" fillId="0" borderId="3" xfId="2" applyFont="1" applyBorder="1" applyAlignment="1">
      <alignment horizontal="center" vertical="center"/>
    </xf>
    <xf numFmtId="176" fontId="8" fillId="0" borderId="14" xfId="2" applyFont="1" applyBorder="1" applyAlignment="1">
      <alignment horizontal="center" vertical="center"/>
    </xf>
    <xf numFmtId="176" fontId="0" fillId="0" borderId="15" xfId="2" applyFont="1" applyBorder="1" applyAlignment="1">
      <alignment horizontal="center" vertical="center"/>
    </xf>
    <xf numFmtId="176" fontId="0" fillId="0" borderId="16" xfId="2" applyFont="1" applyBorder="1" applyAlignment="1">
      <alignment horizontal="center" vertical="center"/>
    </xf>
    <xf numFmtId="176" fontId="0" fillId="0" borderId="16" xfId="2" applyFont="1" applyBorder="1" applyAlignment="1">
      <alignment horizontal="center"/>
    </xf>
    <xf numFmtId="176" fontId="0" fillId="0" borderId="16" xfId="2" applyFont="1" applyBorder="1" applyAlignment="1"/>
    <xf numFmtId="0" fontId="0" fillId="0" borderId="11" xfId="2" applyNumberFormat="1" applyFont="1" applyBorder="1" applyAlignment="1">
      <alignment horizontal="center" vertical="center"/>
    </xf>
    <xf numFmtId="0" fontId="0" fillId="0" borderId="1" xfId="2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80" fontId="0" fillId="0" borderId="9" xfId="0" applyNumberFormat="1" applyBorder="1" applyAlignment="1">
      <alignment horizontal="center" vertical="center"/>
    </xf>
    <xf numFmtId="0" fontId="0" fillId="0" borderId="1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13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right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5"/>
  <sheetViews>
    <sheetView topLeftCell="A16" zoomScaleSheetLayoutView="100" workbookViewId="0">
      <selection activeCell="G12" sqref="G12"/>
    </sheetView>
  </sheetViews>
  <sheetFormatPr defaultRowHeight="16.5"/>
  <cols>
    <col min="1" max="1" width="2.75" style="1" customWidth="1"/>
    <col min="2" max="2" width="13.75" customWidth="1"/>
    <col min="3" max="3" width="5.375" customWidth="1"/>
    <col min="4" max="4" width="7.25" customWidth="1"/>
    <col min="5" max="5" width="4.875" style="1" customWidth="1"/>
    <col min="6" max="6" width="11.25" customWidth="1"/>
    <col min="7" max="7" width="4.125" customWidth="1"/>
    <col min="8" max="8" width="32.125" customWidth="1"/>
    <col min="9" max="9" width="11.5" customWidth="1"/>
    <col min="10" max="10" width="4.25" customWidth="1"/>
    <col min="11" max="11" width="9.125" bestFit="1" customWidth="1"/>
    <col min="14" max="17" width="9.125" bestFit="1" customWidth="1"/>
    <col min="18" max="18" width="10.5" bestFit="1" customWidth="1"/>
  </cols>
  <sheetData>
    <row r="1" spans="1:12">
      <c r="H1" t="s">
        <v>11</v>
      </c>
    </row>
    <row r="2" spans="1:12" ht="39" customHeight="1">
      <c r="B2" s="104" t="s">
        <v>13</v>
      </c>
      <c r="C2" s="104"/>
      <c r="D2" s="104"/>
      <c r="E2" s="104"/>
      <c r="F2" s="104"/>
      <c r="G2" s="104"/>
      <c r="H2" s="104"/>
      <c r="I2" s="104"/>
    </row>
    <row r="3" spans="1:12" ht="24" customHeight="1" thickBot="1">
      <c r="B3" s="103" t="s">
        <v>14</v>
      </c>
      <c r="C3" s="103"/>
      <c r="D3" s="103"/>
      <c r="E3" s="103"/>
      <c r="F3" s="103"/>
      <c r="G3" s="103"/>
      <c r="H3" s="103"/>
      <c r="I3" s="103"/>
    </row>
    <row r="4" spans="1:12" ht="26.25" customHeight="1">
      <c r="A4" s="4"/>
      <c r="B4" s="4" t="s">
        <v>1</v>
      </c>
      <c r="C4" s="102" t="s">
        <v>3</v>
      </c>
      <c r="D4" s="102"/>
      <c r="E4" s="29" t="s">
        <v>5</v>
      </c>
      <c r="F4" s="29" t="s">
        <v>6</v>
      </c>
      <c r="G4" s="40" t="s">
        <v>8</v>
      </c>
      <c r="H4" s="19" t="s">
        <v>0</v>
      </c>
      <c r="I4" s="5" t="s">
        <v>2</v>
      </c>
    </row>
    <row r="5" spans="1:12" s="11" customFormat="1" ht="21" customHeight="1">
      <c r="A5" s="30"/>
      <c r="B5" s="10" t="s">
        <v>10</v>
      </c>
      <c r="C5" s="9"/>
      <c r="D5" s="9"/>
      <c r="E5" s="37"/>
      <c r="F5" s="9"/>
      <c r="G5" s="20"/>
      <c r="H5" s="20"/>
      <c r="I5" s="15"/>
      <c r="L5" s="25"/>
    </row>
    <row r="6" spans="1:12" s="11" customFormat="1" ht="26.25" customHeight="1">
      <c r="A6" s="30"/>
      <c r="B6" s="43" t="s">
        <v>9</v>
      </c>
      <c r="C6" s="37"/>
      <c r="D6" s="28"/>
      <c r="E6" s="37"/>
      <c r="F6" s="9"/>
      <c r="G6" s="20"/>
      <c r="H6" s="33"/>
      <c r="I6" s="15">
        <v>154330</v>
      </c>
      <c r="L6" s="26"/>
    </row>
    <row r="7" spans="1:12" s="11" customFormat="1" ht="21" customHeight="1">
      <c r="A7" s="30"/>
      <c r="B7" s="44"/>
      <c r="C7" s="14"/>
      <c r="D7" s="28"/>
      <c r="E7" s="37"/>
      <c r="F7" s="9"/>
      <c r="G7" s="20"/>
      <c r="H7" s="34"/>
      <c r="I7" s="15"/>
      <c r="L7" s="26"/>
    </row>
    <row r="8" spans="1:12" ht="21" customHeight="1">
      <c r="A8" s="31">
        <v>2</v>
      </c>
      <c r="B8" s="42" t="s">
        <v>15</v>
      </c>
      <c r="C8" s="3"/>
      <c r="D8" s="12"/>
      <c r="E8" s="38"/>
      <c r="F8" s="41">
        <v>27000</v>
      </c>
      <c r="G8" s="36"/>
      <c r="H8" s="42"/>
      <c r="I8" s="16"/>
      <c r="L8" s="26"/>
    </row>
    <row r="9" spans="1:12" ht="21" customHeight="1">
      <c r="A9" s="31">
        <v>3</v>
      </c>
      <c r="B9" s="42" t="s">
        <v>16</v>
      </c>
      <c r="C9" s="3"/>
      <c r="D9" s="12"/>
      <c r="E9" s="38"/>
      <c r="F9" s="41">
        <v>12100</v>
      </c>
      <c r="G9" s="36"/>
      <c r="H9" s="42"/>
      <c r="I9" s="16"/>
      <c r="L9" s="25"/>
    </row>
    <row r="10" spans="1:12" ht="21" customHeight="1">
      <c r="A10" s="31">
        <v>4</v>
      </c>
      <c r="B10" s="42" t="s">
        <v>17</v>
      </c>
      <c r="C10" s="3"/>
      <c r="D10" s="12"/>
      <c r="E10" s="38"/>
      <c r="F10" s="41">
        <v>12050</v>
      </c>
      <c r="G10" s="36"/>
      <c r="H10" s="42"/>
      <c r="I10" s="17"/>
      <c r="L10" s="25"/>
    </row>
    <row r="11" spans="1:12" ht="21" customHeight="1">
      <c r="A11" s="31">
        <v>5</v>
      </c>
      <c r="B11" s="42" t="s">
        <v>18</v>
      </c>
      <c r="C11" s="3"/>
      <c r="D11" s="12"/>
      <c r="E11" s="38"/>
      <c r="F11" s="41">
        <v>28000</v>
      </c>
      <c r="G11" s="36"/>
      <c r="H11" s="42"/>
      <c r="I11" s="17"/>
      <c r="L11" s="25"/>
    </row>
    <row r="12" spans="1:12" ht="21" customHeight="1">
      <c r="A12" s="31">
        <v>6</v>
      </c>
      <c r="B12" s="42" t="s">
        <v>19</v>
      </c>
      <c r="C12" s="3"/>
      <c r="D12" s="12"/>
      <c r="E12" s="38"/>
      <c r="F12" s="41">
        <v>33000</v>
      </c>
      <c r="G12" s="36"/>
      <c r="H12" s="42"/>
      <c r="I12" s="17"/>
      <c r="L12" s="25"/>
    </row>
    <row r="13" spans="1:12" ht="21" customHeight="1">
      <c r="A13" s="31">
        <v>7</v>
      </c>
      <c r="B13" s="42" t="s">
        <v>20</v>
      </c>
      <c r="C13" s="3"/>
      <c r="D13" s="12"/>
      <c r="E13" s="38"/>
      <c r="F13" s="41">
        <v>5100</v>
      </c>
      <c r="G13" s="36"/>
      <c r="H13" s="42"/>
      <c r="I13" s="17"/>
      <c r="L13" s="27"/>
    </row>
    <row r="14" spans="1:12" ht="21" customHeight="1">
      <c r="A14" s="31">
        <v>8</v>
      </c>
      <c r="B14" s="42"/>
      <c r="C14" s="3"/>
      <c r="D14" s="12"/>
      <c r="E14" s="38"/>
      <c r="F14" s="41"/>
      <c r="G14" s="36"/>
      <c r="H14" s="42"/>
      <c r="I14" s="17"/>
      <c r="L14" s="27"/>
    </row>
    <row r="15" spans="1:12" ht="21" customHeight="1">
      <c r="A15" s="31">
        <v>9</v>
      </c>
      <c r="B15" s="42"/>
      <c r="C15" s="3"/>
      <c r="D15" s="12"/>
      <c r="E15" s="38"/>
      <c r="F15" s="41"/>
      <c r="G15" s="36"/>
      <c r="H15" s="42"/>
      <c r="I15" s="17"/>
      <c r="L15" s="25"/>
    </row>
    <row r="16" spans="1:12" ht="21" customHeight="1">
      <c r="A16" s="31">
        <v>10</v>
      </c>
      <c r="B16" s="42"/>
      <c r="C16" s="3"/>
      <c r="D16" s="12"/>
      <c r="E16" s="38"/>
      <c r="F16" s="41"/>
      <c r="G16" s="36"/>
      <c r="H16" s="42"/>
      <c r="I16" s="17"/>
      <c r="L16" s="25"/>
    </row>
    <row r="17" spans="1:12" ht="21" customHeight="1">
      <c r="A17" s="31">
        <v>11</v>
      </c>
      <c r="B17" s="42"/>
      <c r="C17" s="3"/>
      <c r="D17" s="12"/>
      <c r="E17" s="38"/>
      <c r="F17" s="41"/>
      <c r="G17" s="36"/>
      <c r="H17" s="42"/>
      <c r="I17" s="17"/>
      <c r="L17" s="25"/>
    </row>
    <row r="18" spans="1:12" ht="21" customHeight="1">
      <c r="A18" s="31">
        <v>12</v>
      </c>
      <c r="B18" s="42"/>
      <c r="C18" s="3"/>
      <c r="D18" s="12"/>
      <c r="E18" s="38"/>
      <c r="F18" s="41"/>
      <c r="G18" s="36"/>
      <c r="H18" s="42"/>
      <c r="I18" s="17"/>
      <c r="L18" s="25"/>
    </row>
    <row r="19" spans="1:12" ht="21" customHeight="1">
      <c r="A19" s="31">
        <v>13</v>
      </c>
      <c r="B19" s="42"/>
      <c r="C19" s="3"/>
      <c r="D19" s="12"/>
      <c r="E19" s="38"/>
      <c r="F19" s="41"/>
      <c r="G19" s="36"/>
      <c r="H19" s="42"/>
      <c r="I19" s="17"/>
      <c r="L19" s="25"/>
    </row>
    <row r="20" spans="1:12" ht="21" customHeight="1">
      <c r="A20" s="31">
        <v>14</v>
      </c>
      <c r="B20" s="42"/>
      <c r="C20" s="3"/>
      <c r="D20" s="12"/>
      <c r="E20" s="38"/>
      <c r="F20" s="41"/>
      <c r="G20" s="36"/>
      <c r="H20" s="42"/>
      <c r="I20" s="17"/>
      <c r="L20" s="25"/>
    </row>
    <row r="21" spans="1:12" ht="21" customHeight="1">
      <c r="A21" s="31">
        <v>15</v>
      </c>
      <c r="B21" s="42"/>
      <c r="C21" s="3"/>
      <c r="D21" s="12"/>
      <c r="E21" s="38"/>
      <c r="F21" s="41"/>
      <c r="G21" s="36"/>
      <c r="H21" s="42"/>
      <c r="I21" s="17"/>
      <c r="L21" s="25"/>
    </row>
    <row r="22" spans="1:12" ht="21" customHeight="1">
      <c r="A22" s="31">
        <v>16</v>
      </c>
      <c r="B22" s="42"/>
      <c r="C22" s="3"/>
      <c r="D22" s="12"/>
      <c r="E22" s="38"/>
      <c r="F22" s="41"/>
      <c r="G22" s="36"/>
      <c r="H22" s="42"/>
      <c r="I22" s="17"/>
      <c r="L22" s="25"/>
    </row>
    <row r="23" spans="1:12" ht="21" customHeight="1">
      <c r="A23" s="31">
        <v>17</v>
      </c>
      <c r="B23" s="42"/>
      <c r="C23" s="3"/>
      <c r="D23" s="12"/>
      <c r="E23" s="38"/>
      <c r="F23" s="41"/>
      <c r="G23" s="36"/>
      <c r="H23" s="42"/>
      <c r="I23" s="17"/>
      <c r="L23" s="25"/>
    </row>
    <row r="24" spans="1:12" ht="18.75" customHeight="1" thickBot="1">
      <c r="A24" s="31">
        <v>18</v>
      </c>
      <c r="B24" s="6"/>
      <c r="C24" s="3"/>
      <c r="D24" s="12"/>
      <c r="E24" s="38"/>
      <c r="F24" s="12"/>
      <c r="G24" s="21"/>
      <c r="H24" s="24"/>
      <c r="I24" s="17"/>
      <c r="L24" s="25"/>
    </row>
    <row r="25" spans="1:12" ht="18.75" customHeight="1" thickTop="1" thickBot="1">
      <c r="A25" s="32"/>
      <c r="B25" s="7" t="s">
        <v>7</v>
      </c>
      <c r="C25" s="8"/>
      <c r="D25" s="13"/>
      <c r="E25" s="39"/>
      <c r="F25" s="13">
        <f>SUM(F8:F24)</f>
        <v>117250</v>
      </c>
      <c r="G25" s="22"/>
      <c r="H25" s="22"/>
      <c r="I25" s="18">
        <f>SUM(I5:I24)</f>
        <v>154330</v>
      </c>
      <c r="L25" s="25"/>
    </row>
    <row r="26" spans="1:12" ht="24" customHeight="1" thickBot="1">
      <c r="H26" s="23" t="s">
        <v>4</v>
      </c>
      <c r="I26" s="35">
        <v>37080</v>
      </c>
      <c r="L26" s="25"/>
    </row>
    <row r="28" spans="1:12">
      <c r="H28" t="s">
        <v>12</v>
      </c>
    </row>
    <row r="35" spans="6:7">
      <c r="F35" s="2"/>
      <c r="G35" s="2"/>
    </row>
  </sheetData>
  <mergeCells count="3">
    <mergeCell ref="C4:D4"/>
    <mergeCell ref="B3:I3"/>
    <mergeCell ref="B2:I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8"/>
  <sheetViews>
    <sheetView topLeftCell="A13" zoomScaleNormal="100" workbookViewId="0">
      <selection activeCell="F25" sqref="F25"/>
    </sheetView>
  </sheetViews>
  <sheetFormatPr defaultRowHeight="16.5"/>
  <cols>
    <col min="1" max="1" width="10.5" bestFit="1" customWidth="1"/>
    <col min="2" max="2" width="10.875" customWidth="1"/>
    <col min="3" max="3" width="21.75" customWidth="1"/>
    <col min="4" max="4" width="9.375" customWidth="1"/>
    <col min="5" max="5" width="9.25" customWidth="1"/>
    <col min="6" max="6" width="10.875" customWidth="1"/>
    <col min="9" max="9" width="12.375" bestFit="1" customWidth="1"/>
  </cols>
  <sheetData>
    <row r="1" spans="1:9">
      <c r="A1" s="1"/>
      <c r="E1" s="1"/>
    </row>
    <row r="2" spans="1:9" ht="26.25">
      <c r="A2" s="1"/>
      <c r="B2" s="104" t="s">
        <v>21</v>
      </c>
      <c r="C2" s="104"/>
      <c r="D2" s="104"/>
      <c r="E2" s="104"/>
      <c r="F2" s="104"/>
      <c r="G2" s="104"/>
      <c r="H2" s="104"/>
      <c r="I2" s="104"/>
    </row>
    <row r="3" spans="1:9" ht="18" thickBot="1">
      <c r="A3" s="1"/>
      <c r="B3" s="103" t="s">
        <v>14</v>
      </c>
      <c r="C3" s="105"/>
      <c r="D3" s="105"/>
      <c r="E3" s="103"/>
      <c r="F3" s="103"/>
      <c r="G3" s="103"/>
      <c r="H3" s="103"/>
      <c r="I3" s="103"/>
    </row>
    <row r="4" spans="1:9" ht="17.25">
      <c r="A4" s="70"/>
      <c r="B4" s="48" t="s">
        <v>22</v>
      </c>
      <c r="C4" s="48" t="s">
        <v>23</v>
      </c>
      <c r="D4" s="50" t="s">
        <v>24</v>
      </c>
      <c r="E4" s="48" t="s">
        <v>31</v>
      </c>
      <c r="F4" s="48" t="s">
        <v>25</v>
      </c>
      <c r="G4" s="46" t="s">
        <v>26</v>
      </c>
      <c r="H4" s="46" t="s">
        <v>27</v>
      </c>
      <c r="I4" s="49" t="s">
        <v>28</v>
      </c>
    </row>
    <row r="5" spans="1:9">
      <c r="A5" s="67"/>
      <c r="B5" s="45" t="s">
        <v>29</v>
      </c>
      <c r="C5" s="37"/>
      <c r="D5" s="37"/>
      <c r="E5" s="37"/>
      <c r="F5" s="37"/>
      <c r="G5" s="51"/>
      <c r="H5" s="51"/>
      <c r="I5" s="52">
        <v>0</v>
      </c>
    </row>
    <row r="6" spans="1:9">
      <c r="A6" s="67"/>
      <c r="B6" s="68" t="s">
        <v>9</v>
      </c>
      <c r="C6" s="37"/>
      <c r="D6" s="54"/>
      <c r="E6" s="37"/>
      <c r="F6" s="37"/>
      <c r="G6" s="51"/>
      <c r="H6" s="55"/>
      <c r="I6" s="63">
        <v>335000</v>
      </c>
    </row>
    <row r="7" spans="1:9">
      <c r="A7" s="67">
        <v>1</v>
      </c>
      <c r="B7" s="69">
        <v>42618</v>
      </c>
      <c r="C7" s="37" t="s">
        <v>30</v>
      </c>
      <c r="D7" s="60">
        <v>49200</v>
      </c>
      <c r="E7" s="37"/>
      <c r="F7" s="60">
        <v>49200</v>
      </c>
      <c r="G7" s="51"/>
      <c r="H7" s="56"/>
      <c r="I7" s="63">
        <f>SUM(I6-F7)</f>
        <v>285800</v>
      </c>
    </row>
    <row r="8" spans="1:9">
      <c r="A8" s="31">
        <v>2</v>
      </c>
      <c r="B8" s="57">
        <v>42619</v>
      </c>
      <c r="C8" s="45" t="s">
        <v>32</v>
      </c>
      <c r="D8" s="62">
        <v>2500</v>
      </c>
      <c r="E8" s="38">
        <v>4</v>
      </c>
      <c r="F8" s="59">
        <v>10000</v>
      </c>
      <c r="G8" s="36"/>
      <c r="H8" s="58"/>
      <c r="I8" s="63">
        <f t="shared" ref="I8:I17" si="0">SUM(I7-F8)</f>
        <v>275800</v>
      </c>
    </row>
    <row r="9" spans="1:9">
      <c r="A9" s="31">
        <v>3</v>
      </c>
      <c r="B9" s="57">
        <v>42631</v>
      </c>
      <c r="C9" s="45" t="s">
        <v>33</v>
      </c>
      <c r="D9" s="62">
        <v>25300</v>
      </c>
      <c r="E9" s="38">
        <v>15</v>
      </c>
      <c r="F9" s="59">
        <v>25300</v>
      </c>
      <c r="G9" s="36"/>
      <c r="H9" s="58"/>
      <c r="I9" s="63">
        <f t="shared" si="0"/>
        <v>250500</v>
      </c>
    </row>
    <row r="10" spans="1:9">
      <c r="A10" s="31">
        <v>4</v>
      </c>
      <c r="B10" s="57">
        <v>42636</v>
      </c>
      <c r="C10" s="45" t="s">
        <v>34</v>
      </c>
      <c r="D10" s="62">
        <v>9000</v>
      </c>
      <c r="E10" s="38"/>
      <c r="F10" s="59">
        <v>9000</v>
      </c>
      <c r="G10" s="36"/>
      <c r="H10" s="58"/>
      <c r="I10" s="63">
        <f t="shared" si="0"/>
        <v>241500</v>
      </c>
    </row>
    <row r="11" spans="1:9">
      <c r="A11" s="31">
        <v>5</v>
      </c>
      <c r="B11" s="57">
        <v>42636</v>
      </c>
      <c r="C11" s="45" t="s">
        <v>35</v>
      </c>
      <c r="D11" s="62">
        <v>16200</v>
      </c>
      <c r="E11" s="38">
        <v>2</v>
      </c>
      <c r="F11" s="59">
        <v>32400</v>
      </c>
      <c r="G11" s="36"/>
      <c r="H11" s="58"/>
      <c r="I11" s="63">
        <f t="shared" si="0"/>
        <v>209100</v>
      </c>
    </row>
    <row r="12" spans="1:9">
      <c r="A12" s="31">
        <v>6</v>
      </c>
      <c r="B12" s="57">
        <v>42638</v>
      </c>
      <c r="C12" s="45" t="s">
        <v>37</v>
      </c>
      <c r="D12" s="62">
        <v>28000</v>
      </c>
      <c r="E12" s="38">
        <v>1</v>
      </c>
      <c r="F12" s="59">
        <v>28000</v>
      </c>
      <c r="G12" s="36"/>
      <c r="H12" s="58"/>
      <c r="I12" s="63">
        <f>SUM(I11-F12)</f>
        <v>181100</v>
      </c>
    </row>
    <row r="13" spans="1:9">
      <c r="A13" s="31">
        <v>7</v>
      </c>
      <c r="B13" s="57">
        <v>42638</v>
      </c>
      <c r="C13" s="45" t="s">
        <v>36</v>
      </c>
      <c r="D13" s="62">
        <v>29250</v>
      </c>
      <c r="E13" s="38">
        <v>7</v>
      </c>
      <c r="F13" s="59">
        <v>204750</v>
      </c>
      <c r="G13" s="36"/>
      <c r="H13" s="58"/>
      <c r="I13" s="63">
        <f>SUM(I12-F13)</f>
        <v>-23650</v>
      </c>
    </row>
    <row r="14" spans="1:9">
      <c r="A14" s="31">
        <v>8</v>
      </c>
      <c r="B14" s="57">
        <v>42642</v>
      </c>
      <c r="C14" s="45" t="s">
        <v>35</v>
      </c>
      <c r="D14" s="62">
        <v>20700</v>
      </c>
      <c r="E14" s="38">
        <v>1</v>
      </c>
      <c r="F14" s="59">
        <v>20700</v>
      </c>
      <c r="G14" s="36"/>
      <c r="H14" s="58"/>
      <c r="I14" s="63">
        <f t="shared" si="0"/>
        <v>-44350</v>
      </c>
    </row>
    <row r="15" spans="1:9">
      <c r="A15" s="31">
        <v>9</v>
      </c>
      <c r="B15" s="57">
        <v>42642</v>
      </c>
      <c r="C15" s="45" t="s">
        <v>38</v>
      </c>
      <c r="D15" s="62">
        <v>1000</v>
      </c>
      <c r="E15" s="38">
        <v>17</v>
      </c>
      <c r="F15" s="59">
        <v>17000</v>
      </c>
      <c r="G15" s="36"/>
      <c r="H15" s="58"/>
      <c r="I15" s="63">
        <f t="shared" si="0"/>
        <v>-61350</v>
      </c>
    </row>
    <row r="16" spans="1:9">
      <c r="A16" s="31">
        <v>10</v>
      </c>
      <c r="B16" s="57">
        <v>42643</v>
      </c>
      <c r="C16" s="45" t="s">
        <v>39</v>
      </c>
      <c r="D16" s="62">
        <v>2000</v>
      </c>
      <c r="E16" s="38">
        <v>5</v>
      </c>
      <c r="F16" s="59">
        <v>10000</v>
      </c>
      <c r="G16" s="36"/>
      <c r="H16" s="58"/>
      <c r="I16" s="63">
        <f t="shared" si="0"/>
        <v>-71350</v>
      </c>
    </row>
    <row r="17" spans="1:9">
      <c r="A17" s="31">
        <v>11</v>
      </c>
      <c r="B17" s="57">
        <v>42643</v>
      </c>
      <c r="C17" s="45" t="s">
        <v>40</v>
      </c>
      <c r="D17" s="62">
        <v>2500</v>
      </c>
      <c r="E17" s="38">
        <v>1</v>
      </c>
      <c r="F17" s="59">
        <v>2500</v>
      </c>
      <c r="G17" s="36"/>
      <c r="H17" s="58"/>
      <c r="I17" s="63">
        <f t="shared" si="0"/>
        <v>-73850</v>
      </c>
    </row>
    <row r="18" spans="1:9">
      <c r="A18" s="31"/>
      <c r="B18" s="42"/>
      <c r="C18" s="3"/>
      <c r="D18" s="12"/>
      <c r="E18" s="38"/>
      <c r="F18" s="41"/>
      <c r="G18" s="36"/>
      <c r="H18" s="42"/>
      <c r="I18" s="64"/>
    </row>
    <row r="19" spans="1:9">
      <c r="A19" s="31"/>
      <c r="B19" s="42"/>
      <c r="C19" s="3"/>
      <c r="D19" s="12"/>
      <c r="E19" s="38"/>
      <c r="F19" s="41"/>
      <c r="G19" s="36"/>
      <c r="H19" s="42"/>
      <c r="I19" s="64"/>
    </row>
    <row r="20" spans="1:9">
      <c r="A20" s="31"/>
      <c r="B20" s="42"/>
      <c r="C20" s="3"/>
      <c r="D20" s="12"/>
      <c r="E20" s="38"/>
      <c r="F20" s="41"/>
      <c r="G20" s="36"/>
      <c r="H20" s="42"/>
      <c r="I20" s="64"/>
    </row>
    <row r="21" spans="1:9">
      <c r="A21" s="31"/>
      <c r="B21" s="42"/>
      <c r="C21" s="3"/>
      <c r="D21" s="12"/>
      <c r="E21" s="38"/>
      <c r="F21" s="41"/>
      <c r="G21" s="36"/>
      <c r="H21" s="42"/>
      <c r="I21" s="64"/>
    </row>
    <row r="22" spans="1:9">
      <c r="A22" s="31"/>
      <c r="B22" s="42"/>
      <c r="C22" s="3"/>
      <c r="D22" s="12"/>
      <c r="E22" s="38"/>
      <c r="F22" s="41"/>
      <c r="G22" s="36"/>
      <c r="H22" s="42"/>
      <c r="I22" s="64"/>
    </row>
    <row r="23" spans="1:9">
      <c r="A23" s="31"/>
      <c r="B23" s="42"/>
      <c r="C23" s="3"/>
      <c r="D23" s="12"/>
      <c r="E23" s="38"/>
      <c r="F23" s="41"/>
      <c r="G23" s="36"/>
      <c r="H23" s="42"/>
      <c r="I23" s="64"/>
    </row>
    <row r="24" spans="1:9" ht="17.25" thickBot="1">
      <c r="A24" s="71"/>
      <c r="B24" s="72"/>
      <c r="C24" s="3"/>
      <c r="D24" s="12"/>
      <c r="E24" s="38"/>
      <c r="F24" s="12"/>
      <c r="G24" s="21"/>
      <c r="H24" s="24"/>
      <c r="I24" s="64"/>
    </row>
    <row r="25" spans="1:9" ht="18" thickTop="1" thickBot="1">
      <c r="A25" s="106" t="s">
        <v>7</v>
      </c>
      <c r="B25" s="107"/>
      <c r="C25" s="8"/>
      <c r="D25" s="13"/>
      <c r="E25" s="39"/>
      <c r="F25" s="61">
        <f>SUM(F7:F24)</f>
        <v>408850</v>
      </c>
      <c r="G25" s="22"/>
      <c r="H25" s="22"/>
      <c r="I25" s="65">
        <f>SUM(I17)</f>
        <v>-73850</v>
      </c>
    </row>
    <row r="26" spans="1:9" ht="17.25" thickBot="1">
      <c r="A26" s="1"/>
      <c r="E26" s="1"/>
      <c r="H26" s="23" t="s">
        <v>4</v>
      </c>
      <c r="I26" s="66">
        <f>SUM(I25)</f>
        <v>-73850</v>
      </c>
    </row>
    <row r="27" spans="1:9">
      <c r="A27" s="1"/>
      <c r="E27" s="1"/>
    </row>
    <row r="28" spans="1:9">
      <c r="A28" s="1"/>
      <c r="E28" s="1"/>
    </row>
  </sheetData>
  <sortState ref="A12:I13">
    <sortCondition ref="A12"/>
  </sortState>
  <mergeCells count="3">
    <mergeCell ref="B2:I2"/>
    <mergeCell ref="B3:I3"/>
    <mergeCell ref="A25:B25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28"/>
  <sheetViews>
    <sheetView zoomScaleNormal="100" workbookViewId="0">
      <selection activeCell="K27" sqref="K27"/>
    </sheetView>
  </sheetViews>
  <sheetFormatPr defaultRowHeight="16.5"/>
  <cols>
    <col min="1" max="1" width="9.125" customWidth="1"/>
    <col min="2" max="2" width="17.125" customWidth="1"/>
    <col min="3" max="3" width="24.875" customWidth="1"/>
    <col min="4" max="4" width="9.75" bestFit="1" customWidth="1"/>
    <col min="5" max="5" width="5" customWidth="1"/>
    <col min="6" max="6" width="10.875" bestFit="1" customWidth="1"/>
    <col min="7" max="7" width="10.875" customWidth="1"/>
    <col min="8" max="8" width="5.125" customWidth="1"/>
    <col min="10" max="10" width="12.375" bestFit="1" customWidth="1"/>
    <col min="12" max="12" width="9.875" bestFit="1" customWidth="1"/>
  </cols>
  <sheetData>
    <row r="1" spans="1:10">
      <c r="A1" s="1"/>
      <c r="E1" s="1"/>
    </row>
    <row r="2" spans="1:10" ht="26.25">
      <c r="A2" s="1"/>
      <c r="B2" s="104" t="s">
        <v>41</v>
      </c>
      <c r="C2" s="104"/>
      <c r="D2" s="104"/>
      <c r="E2" s="104"/>
      <c r="F2" s="104"/>
      <c r="G2" s="104"/>
      <c r="H2" s="104"/>
      <c r="I2" s="104"/>
      <c r="J2" s="104"/>
    </row>
    <row r="3" spans="1:10" ht="18" thickBot="1">
      <c r="A3" s="1"/>
      <c r="B3" s="103" t="s">
        <v>14</v>
      </c>
      <c r="C3" s="105"/>
      <c r="D3" s="105"/>
      <c r="E3" s="103"/>
      <c r="F3" s="103"/>
      <c r="G3" s="103"/>
      <c r="H3" s="103"/>
      <c r="I3" s="103"/>
      <c r="J3" s="103"/>
    </row>
    <row r="4" spans="1:10" ht="17.25">
      <c r="A4" s="4"/>
      <c r="B4" s="47" t="s">
        <v>22</v>
      </c>
      <c r="C4" s="48" t="s">
        <v>23</v>
      </c>
      <c r="D4" s="50" t="s">
        <v>24</v>
      </c>
      <c r="E4" s="48" t="s">
        <v>31</v>
      </c>
      <c r="F4" s="48" t="s">
        <v>25</v>
      </c>
      <c r="G4" s="46" t="s">
        <v>62</v>
      </c>
      <c r="H4" s="46" t="s">
        <v>26</v>
      </c>
      <c r="I4" s="46" t="s">
        <v>27</v>
      </c>
      <c r="J4" s="49" t="s">
        <v>61</v>
      </c>
    </row>
    <row r="5" spans="1:10">
      <c r="A5" s="30"/>
      <c r="B5" s="30" t="s">
        <v>29</v>
      </c>
      <c r="C5" s="37"/>
      <c r="D5" s="37"/>
      <c r="E5" s="37"/>
      <c r="F5" s="37"/>
      <c r="G5" s="51"/>
      <c r="H5" s="51"/>
      <c r="I5" s="51"/>
      <c r="J5" s="63">
        <v>-73850</v>
      </c>
    </row>
    <row r="6" spans="1:10">
      <c r="A6" s="30"/>
      <c r="B6" s="53" t="s">
        <v>9</v>
      </c>
      <c r="C6" s="37"/>
      <c r="D6" s="54"/>
      <c r="E6" s="37"/>
      <c r="F6" s="37"/>
      <c r="G6" s="51"/>
      <c r="H6" s="51"/>
      <c r="I6" s="55"/>
      <c r="J6" s="63">
        <v>360000</v>
      </c>
    </row>
    <row r="7" spans="1:10">
      <c r="A7" s="30"/>
      <c r="B7" s="53"/>
      <c r="C7" s="37"/>
      <c r="D7" s="54"/>
      <c r="E7" s="37"/>
      <c r="F7" s="37"/>
      <c r="G7" s="51"/>
      <c r="H7" s="51"/>
      <c r="I7" s="55"/>
      <c r="J7" s="63" t="s">
        <v>60</v>
      </c>
    </row>
    <row r="8" spans="1:10">
      <c r="A8" s="67">
        <v>1</v>
      </c>
      <c r="B8" s="73" t="s">
        <v>42</v>
      </c>
      <c r="C8" s="37" t="s">
        <v>43</v>
      </c>
      <c r="D8" s="74">
        <v>16230</v>
      </c>
      <c r="E8" s="37"/>
      <c r="F8" s="77">
        <v>16230</v>
      </c>
      <c r="G8" s="79"/>
      <c r="H8" s="51"/>
      <c r="I8" s="56"/>
      <c r="J8" s="87">
        <f>SUM(J6-F8 )</f>
        <v>343770</v>
      </c>
    </row>
    <row r="9" spans="1:10">
      <c r="A9" s="31">
        <v>2</v>
      </c>
      <c r="B9" s="57" t="s">
        <v>44</v>
      </c>
      <c r="C9" s="45" t="s">
        <v>45</v>
      </c>
      <c r="D9" s="75">
        <v>5000</v>
      </c>
      <c r="E9" s="38">
        <v>1</v>
      </c>
      <c r="F9" s="76">
        <v>5000</v>
      </c>
      <c r="G9" s="80"/>
      <c r="H9" s="36"/>
      <c r="I9" s="58"/>
      <c r="J9" s="87">
        <f>SUM(J8-F9)</f>
        <v>338770</v>
      </c>
    </row>
    <row r="10" spans="1:10">
      <c r="A10" s="31">
        <v>3</v>
      </c>
      <c r="B10" s="57" t="s">
        <v>44</v>
      </c>
      <c r="C10" s="45" t="s">
        <v>47</v>
      </c>
      <c r="D10" s="75">
        <v>13500</v>
      </c>
      <c r="E10" s="38">
        <v>5</v>
      </c>
      <c r="F10" s="76">
        <v>67500</v>
      </c>
      <c r="G10" s="80"/>
      <c r="H10" s="36"/>
      <c r="I10" s="58"/>
      <c r="J10" s="87">
        <f t="shared" ref="J10:J19" si="0">SUM(J9-F10)</f>
        <v>271270</v>
      </c>
    </row>
    <row r="11" spans="1:10">
      <c r="A11" s="31">
        <v>4</v>
      </c>
      <c r="B11" s="57" t="s">
        <v>46</v>
      </c>
      <c r="C11" s="45" t="s">
        <v>48</v>
      </c>
      <c r="D11" s="75">
        <v>450</v>
      </c>
      <c r="E11" s="38">
        <v>20</v>
      </c>
      <c r="F11" s="76">
        <v>11500</v>
      </c>
      <c r="G11" s="80"/>
      <c r="H11" s="36"/>
      <c r="I11" s="58"/>
      <c r="J11" s="87">
        <f t="shared" si="0"/>
        <v>259770</v>
      </c>
    </row>
    <row r="12" spans="1:10">
      <c r="A12" s="31">
        <v>5</v>
      </c>
      <c r="B12" s="57" t="s">
        <v>46</v>
      </c>
      <c r="C12" s="45" t="s">
        <v>49</v>
      </c>
      <c r="D12" s="75">
        <v>15020</v>
      </c>
      <c r="E12" s="38"/>
      <c r="F12" s="76">
        <v>15020</v>
      </c>
      <c r="G12" s="80"/>
      <c r="H12" s="36"/>
      <c r="I12" s="58"/>
      <c r="J12" s="87">
        <f t="shared" si="0"/>
        <v>244750</v>
      </c>
    </row>
    <row r="13" spans="1:10">
      <c r="A13" s="31">
        <v>6</v>
      </c>
      <c r="B13" s="57" t="s">
        <v>63</v>
      </c>
      <c r="C13" s="45"/>
      <c r="D13" s="38"/>
      <c r="E13" s="38"/>
      <c r="F13" s="59"/>
      <c r="G13" s="81">
        <v>73850</v>
      </c>
      <c r="H13" s="36"/>
      <c r="I13" s="58"/>
      <c r="J13" s="87">
        <f t="shared" si="0"/>
        <v>244750</v>
      </c>
    </row>
    <row r="14" spans="1:10">
      <c r="A14" s="31">
        <v>7</v>
      </c>
      <c r="B14" s="57" t="s">
        <v>50</v>
      </c>
      <c r="C14" s="45" t="s">
        <v>51</v>
      </c>
      <c r="D14" s="75">
        <v>24200</v>
      </c>
      <c r="E14" s="38"/>
      <c r="F14" s="76">
        <v>24200</v>
      </c>
      <c r="G14" s="80"/>
      <c r="H14" s="36"/>
      <c r="I14" s="58"/>
      <c r="J14" s="87">
        <f t="shared" si="0"/>
        <v>220550</v>
      </c>
    </row>
    <row r="15" spans="1:10">
      <c r="A15" s="31">
        <v>8</v>
      </c>
      <c r="B15" s="57" t="s">
        <v>52</v>
      </c>
      <c r="C15" s="45" t="s">
        <v>53</v>
      </c>
      <c r="D15" s="76">
        <v>186400</v>
      </c>
      <c r="E15" s="38"/>
      <c r="F15" s="76">
        <v>186400</v>
      </c>
      <c r="G15" s="80"/>
      <c r="H15" s="36"/>
      <c r="I15" s="58"/>
      <c r="J15" s="87">
        <f t="shared" si="0"/>
        <v>34150</v>
      </c>
    </row>
    <row r="16" spans="1:10">
      <c r="A16" s="31">
        <v>9</v>
      </c>
      <c r="B16" s="57" t="s">
        <v>54</v>
      </c>
      <c r="C16" s="45" t="s">
        <v>55</v>
      </c>
      <c r="D16" s="76">
        <v>70000</v>
      </c>
      <c r="E16" s="38"/>
      <c r="F16" s="76">
        <v>70000</v>
      </c>
      <c r="G16" s="80"/>
      <c r="H16" s="36"/>
      <c r="I16" s="58"/>
      <c r="J16" s="87">
        <f t="shared" si="0"/>
        <v>-35850</v>
      </c>
    </row>
    <row r="17" spans="1:12">
      <c r="A17" s="31">
        <v>10</v>
      </c>
      <c r="B17" s="57" t="s">
        <v>56</v>
      </c>
      <c r="C17" s="45" t="s">
        <v>57</v>
      </c>
      <c r="D17" s="76">
        <v>1400</v>
      </c>
      <c r="E17" s="38"/>
      <c r="F17" s="76">
        <v>1400</v>
      </c>
      <c r="G17" s="80"/>
      <c r="H17" s="36"/>
      <c r="I17" s="58"/>
      <c r="J17" s="87">
        <f t="shared" si="0"/>
        <v>-37250</v>
      </c>
    </row>
    <row r="18" spans="1:12">
      <c r="A18" s="31">
        <v>11</v>
      </c>
      <c r="B18" s="57" t="s">
        <v>56</v>
      </c>
      <c r="C18" s="45" t="s">
        <v>58</v>
      </c>
      <c r="D18" s="76">
        <v>4150</v>
      </c>
      <c r="E18" s="38"/>
      <c r="F18" s="76">
        <v>4150</v>
      </c>
      <c r="G18" s="80"/>
      <c r="H18" s="36"/>
      <c r="I18" s="58"/>
      <c r="J18" s="87">
        <f t="shared" si="0"/>
        <v>-41400</v>
      </c>
    </row>
    <row r="19" spans="1:12">
      <c r="A19" s="31">
        <v>12</v>
      </c>
      <c r="B19" s="58" t="s">
        <v>56</v>
      </c>
      <c r="C19" s="45" t="s">
        <v>59</v>
      </c>
      <c r="D19" s="78">
        <v>29000</v>
      </c>
      <c r="E19" s="38"/>
      <c r="F19" s="78">
        <v>29000</v>
      </c>
      <c r="G19" s="82"/>
      <c r="H19" s="36"/>
      <c r="I19" s="42"/>
      <c r="J19" s="87">
        <f t="shared" si="0"/>
        <v>-70400</v>
      </c>
    </row>
    <row r="20" spans="1:12">
      <c r="A20" s="31">
        <v>13</v>
      </c>
      <c r="B20" s="42"/>
      <c r="C20" s="3"/>
      <c r="D20" s="12"/>
      <c r="E20" s="38"/>
      <c r="F20" s="41"/>
      <c r="G20" s="83"/>
      <c r="H20" s="36"/>
      <c r="I20" s="42"/>
      <c r="J20" s="64"/>
    </row>
    <row r="21" spans="1:12">
      <c r="A21" s="31">
        <v>14</v>
      </c>
      <c r="B21" s="42"/>
      <c r="C21" s="3"/>
      <c r="D21" s="12"/>
      <c r="E21" s="38"/>
      <c r="F21" s="41"/>
      <c r="G21" s="83"/>
      <c r="H21" s="36"/>
      <c r="I21" s="42"/>
      <c r="J21" s="64"/>
    </row>
    <row r="22" spans="1:12">
      <c r="A22" s="31">
        <v>15</v>
      </c>
      <c r="B22" s="42"/>
      <c r="C22" s="3"/>
      <c r="D22" s="12"/>
      <c r="E22" s="38"/>
      <c r="F22" s="41"/>
      <c r="G22" s="83"/>
      <c r="H22" s="36"/>
      <c r="I22" s="42"/>
      <c r="J22" s="64"/>
    </row>
    <row r="23" spans="1:12">
      <c r="A23" s="31">
        <v>16</v>
      </c>
      <c r="B23" s="42"/>
      <c r="C23" s="3"/>
      <c r="D23" s="12"/>
      <c r="E23" s="38"/>
      <c r="F23" s="41"/>
      <c r="G23" s="83"/>
      <c r="H23" s="36"/>
      <c r="I23" s="42"/>
      <c r="J23" s="64"/>
    </row>
    <row r="24" spans="1:12">
      <c r="A24" s="31">
        <v>17</v>
      </c>
      <c r="B24" s="42"/>
      <c r="C24" s="3"/>
      <c r="D24" s="12"/>
      <c r="E24" s="38"/>
      <c r="F24" s="41"/>
      <c r="G24" s="83"/>
      <c r="H24" s="36"/>
      <c r="I24" s="42"/>
      <c r="J24" s="64"/>
    </row>
    <row r="25" spans="1:12" ht="17.25" thickBot="1">
      <c r="A25" s="31">
        <v>18</v>
      </c>
      <c r="B25" s="6"/>
      <c r="C25" s="3"/>
      <c r="D25" s="12"/>
      <c r="E25" s="38"/>
      <c r="F25" s="12"/>
      <c r="G25" s="21"/>
      <c r="H25" s="21"/>
      <c r="I25" s="24"/>
      <c r="J25" s="64"/>
    </row>
    <row r="26" spans="1:12" ht="18" thickTop="1" thickBot="1">
      <c r="A26" s="32"/>
      <c r="B26" s="7" t="s">
        <v>7</v>
      </c>
      <c r="C26" s="8"/>
      <c r="D26" s="13"/>
      <c r="E26" s="39"/>
      <c r="F26" s="84">
        <f>SUM(F8:F19)</f>
        <v>430400</v>
      </c>
      <c r="G26" s="85">
        <f>SUM(G13:G25)</f>
        <v>73850</v>
      </c>
      <c r="H26" s="22"/>
      <c r="I26" s="22"/>
      <c r="J26" s="65">
        <f>SUM(J19)</f>
        <v>-70400</v>
      </c>
      <c r="L26" s="86"/>
    </row>
    <row r="27" spans="1:12" ht="17.25" thickBot="1">
      <c r="A27" s="1"/>
      <c r="E27" s="1"/>
      <c r="I27" s="23" t="s">
        <v>4</v>
      </c>
      <c r="J27" s="66">
        <f>SUM(J26)</f>
        <v>-70400</v>
      </c>
    </row>
    <row r="28" spans="1:12">
      <c r="A28" s="1"/>
      <c r="E28" s="1"/>
    </row>
  </sheetData>
  <mergeCells count="2">
    <mergeCell ref="B2:J2"/>
    <mergeCell ref="B3:J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L28"/>
  <sheetViews>
    <sheetView tabSelected="1" workbookViewId="0">
      <selection activeCell="N25" sqref="N25"/>
    </sheetView>
  </sheetViews>
  <sheetFormatPr defaultRowHeight="16.5"/>
  <cols>
    <col min="1" max="1" width="9.125" customWidth="1"/>
    <col min="2" max="2" width="17.125" customWidth="1"/>
    <col min="3" max="3" width="24.875" customWidth="1"/>
    <col min="4" max="4" width="9.75" bestFit="1" customWidth="1"/>
    <col min="5" max="5" width="5" customWidth="1"/>
    <col min="6" max="6" width="10.875" bestFit="1" customWidth="1"/>
    <col min="7" max="7" width="10.875" customWidth="1"/>
    <col min="8" max="8" width="5.125" customWidth="1"/>
    <col min="10" max="10" width="12.375" bestFit="1" customWidth="1"/>
    <col min="12" max="12" width="9.875" bestFit="1" customWidth="1"/>
  </cols>
  <sheetData>
    <row r="1" spans="1:10">
      <c r="A1" s="1"/>
      <c r="E1" s="1"/>
    </row>
    <row r="2" spans="1:10" ht="26.25">
      <c r="A2" s="1"/>
      <c r="B2" s="104" t="s">
        <v>64</v>
      </c>
      <c r="C2" s="104"/>
      <c r="D2" s="104"/>
      <c r="E2" s="104"/>
      <c r="F2" s="104"/>
      <c r="G2" s="104"/>
      <c r="H2" s="104"/>
      <c r="I2" s="104"/>
      <c r="J2" s="104"/>
    </row>
    <row r="3" spans="1:10" ht="18" thickBot="1">
      <c r="A3" s="1"/>
      <c r="B3" s="103" t="s">
        <v>14</v>
      </c>
      <c r="C3" s="105"/>
      <c r="D3" s="105"/>
      <c r="E3" s="103"/>
      <c r="F3" s="103"/>
      <c r="G3" s="103"/>
      <c r="H3" s="103"/>
      <c r="I3" s="103"/>
      <c r="J3" s="103"/>
    </row>
    <row r="4" spans="1:10" ht="18" thickBot="1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65">
        <v>-70400</v>
      </c>
    </row>
    <row r="6" spans="1:10">
      <c r="A6" s="67"/>
      <c r="B6" s="68" t="s">
        <v>9</v>
      </c>
      <c r="C6" s="37"/>
      <c r="D6" s="74"/>
      <c r="E6" s="74"/>
      <c r="F6" s="74"/>
      <c r="G6" s="92">
        <v>435000</v>
      </c>
      <c r="H6" s="51"/>
      <c r="I6" s="55"/>
      <c r="J6" s="63">
        <v>435000</v>
      </c>
    </row>
    <row r="7" spans="1:10">
      <c r="A7" s="67"/>
      <c r="B7" s="98"/>
      <c r="C7" s="37"/>
      <c r="D7" s="74"/>
      <c r="E7" s="74"/>
      <c r="F7" s="74"/>
      <c r="G7" s="92"/>
      <c r="H7" s="51"/>
      <c r="I7" s="55"/>
      <c r="J7" s="63" t="s">
        <v>60</v>
      </c>
    </row>
    <row r="8" spans="1:10">
      <c r="A8" s="67">
        <v>1</v>
      </c>
      <c r="B8" s="73" t="s">
        <v>65</v>
      </c>
      <c r="C8" s="37" t="s">
        <v>66</v>
      </c>
      <c r="D8" s="74">
        <v>8820</v>
      </c>
      <c r="E8" s="96">
        <v>2</v>
      </c>
      <c r="F8" s="74">
        <v>17640</v>
      </c>
      <c r="G8" s="92"/>
      <c r="H8" s="51" t="s">
        <v>82</v>
      </c>
      <c r="I8" s="56"/>
      <c r="J8" s="87">
        <f>SUM(J6-F8 )</f>
        <v>417360</v>
      </c>
    </row>
    <row r="9" spans="1:10">
      <c r="A9" s="31">
        <v>2</v>
      </c>
      <c r="B9" s="73" t="s">
        <v>67</v>
      </c>
      <c r="C9" s="45" t="s">
        <v>68</v>
      </c>
      <c r="D9" s="75">
        <v>34360</v>
      </c>
      <c r="E9" s="97">
        <v>1</v>
      </c>
      <c r="F9" s="75">
        <v>34360</v>
      </c>
      <c r="G9" s="93"/>
      <c r="H9" s="36" t="s">
        <v>82</v>
      </c>
      <c r="I9" s="58"/>
      <c r="J9" s="87">
        <f>SUM(J8-F9)</f>
        <v>383000</v>
      </c>
    </row>
    <row r="10" spans="1:10">
      <c r="A10" s="31">
        <v>3</v>
      </c>
      <c r="B10" s="73" t="s">
        <v>63</v>
      </c>
      <c r="C10" s="45"/>
      <c r="D10" s="75"/>
      <c r="E10" s="97"/>
      <c r="F10" s="75"/>
      <c r="G10" s="93">
        <v>70400</v>
      </c>
      <c r="H10" s="36"/>
      <c r="I10" s="58"/>
      <c r="J10" s="87">
        <f>SUM(J9)</f>
        <v>383000</v>
      </c>
    </row>
    <row r="11" spans="1:10">
      <c r="A11" s="31">
        <v>4</v>
      </c>
      <c r="B11" s="73" t="s">
        <v>70</v>
      </c>
      <c r="C11" s="45" t="s">
        <v>71</v>
      </c>
      <c r="D11" s="75">
        <v>600</v>
      </c>
      <c r="E11" s="97">
        <v>10</v>
      </c>
      <c r="F11" s="75">
        <v>6000</v>
      </c>
      <c r="G11" s="93"/>
      <c r="H11" s="36" t="s">
        <v>82</v>
      </c>
      <c r="I11" s="58"/>
      <c r="J11" s="87">
        <f t="shared" ref="J11:J16" si="0">SUM(J10-F11)</f>
        <v>377000</v>
      </c>
    </row>
    <row r="12" spans="1:10">
      <c r="A12" s="31">
        <v>5</v>
      </c>
      <c r="B12" s="73" t="s">
        <v>73</v>
      </c>
      <c r="C12" s="45" t="s">
        <v>72</v>
      </c>
      <c r="D12" s="75">
        <v>3750</v>
      </c>
      <c r="E12" s="97">
        <v>2</v>
      </c>
      <c r="F12" s="75">
        <v>7500</v>
      </c>
      <c r="G12" s="93"/>
      <c r="H12" s="36" t="s">
        <v>82</v>
      </c>
      <c r="I12" s="58"/>
      <c r="J12" s="87">
        <f t="shared" si="0"/>
        <v>369500</v>
      </c>
    </row>
    <row r="13" spans="1:10">
      <c r="A13" s="31">
        <v>6</v>
      </c>
      <c r="B13" s="73" t="s">
        <v>70</v>
      </c>
      <c r="C13" s="45" t="s">
        <v>75</v>
      </c>
      <c r="D13" s="75">
        <v>41550</v>
      </c>
      <c r="E13" s="97"/>
      <c r="F13" s="75">
        <v>41550</v>
      </c>
      <c r="G13" s="93"/>
      <c r="H13" s="36" t="s">
        <v>82</v>
      </c>
      <c r="I13" s="58"/>
      <c r="J13" s="87">
        <f t="shared" si="0"/>
        <v>327950</v>
      </c>
    </row>
    <row r="14" spans="1:10">
      <c r="A14" s="31">
        <v>7</v>
      </c>
      <c r="B14" s="73" t="s">
        <v>70</v>
      </c>
      <c r="C14" s="45" t="s">
        <v>76</v>
      </c>
      <c r="D14" s="75">
        <v>10000</v>
      </c>
      <c r="E14" s="97"/>
      <c r="F14" s="75">
        <v>10000</v>
      </c>
      <c r="G14" s="93"/>
      <c r="H14" s="36" t="s">
        <v>82</v>
      </c>
      <c r="I14" s="58"/>
      <c r="J14" s="87">
        <f t="shared" si="0"/>
        <v>317950</v>
      </c>
    </row>
    <row r="15" spans="1:10">
      <c r="A15" s="31">
        <v>8</v>
      </c>
      <c r="B15" s="73" t="s">
        <v>70</v>
      </c>
      <c r="C15" s="45" t="s">
        <v>77</v>
      </c>
      <c r="D15" s="75">
        <v>14100</v>
      </c>
      <c r="E15" s="97"/>
      <c r="F15" s="75">
        <v>14100</v>
      </c>
      <c r="G15" s="93"/>
      <c r="H15" s="36" t="s">
        <v>82</v>
      </c>
      <c r="I15" s="58"/>
      <c r="J15" s="87">
        <f t="shared" si="0"/>
        <v>303850</v>
      </c>
    </row>
    <row r="16" spans="1:10">
      <c r="A16" s="31">
        <v>9</v>
      </c>
      <c r="B16" s="73" t="s">
        <v>69</v>
      </c>
      <c r="C16" s="45" t="s">
        <v>74</v>
      </c>
      <c r="D16" s="75">
        <v>13370</v>
      </c>
      <c r="E16" s="97">
        <v>7</v>
      </c>
      <c r="F16" s="75">
        <v>93600</v>
      </c>
      <c r="G16" s="93"/>
      <c r="H16" s="36" t="s">
        <v>82</v>
      </c>
      <c r="I16" s="58"/>
      <c r="J16" s="87">
        <f t="shared" si="0"/>
        <v>210250</v>
      </c>
    </row>
    <row r="17" spans="1:12">
      <c r="A17" s="31">
        <v>11</v>
      </c>
      <c r="B17" s="73" t="s">
        <v>78</v>
      </c>
      <c r="C17" s="45" t="s">
        <v>79</v>
      </c>
      <c r="D17" s="75"/>
      <c r="E17" s="97"/>
      <c r="F17" s="75"/>
      <c r="G17" s="93">
        <v>318000</v>
      </c>
      <c r="H17" s="36" t="s">
        <v>82</v>
      </c>
      <c r="I17" s="58"/>
      <c r="J17" s="87">
        <f>SUM(J16+G17)</f>
        <v>528250</v>
      </c>
    </row>
    <row r="18" spans="1:12">
      <c r="A18" s="31">
        <v>12</v>
      </c>
      <c r="B18" s="45" t="s">
        <v>78</v>
      </c>
      <c r="C18" s="45" t="s">
        <v>80</v>
      </c>
      <c r="D18" s="75"/>
      <c r="E18" s="97"/>
      <c r="F18" s="75">
        <v>520000</v>
      </c>
      <c r="G18" s="94"/>
      <c r="H18" s="36" t="s">
        <v>82</v>
      </c>
      <c r="I18" s="42"/>
      <c r="J18" s="87">
        <f>SUM(J17-F18)</f>
        <v>8250</v>
      </c>
    </row>
    <row r="19" spans="1:12">
      <c r="A19" s="31">
        <v>13</v>
      </c>
      <c r="B19" s="45" t="s">
        <v>78</v>
      </c>
      <c r="C19" s="45" t="s">
        <v>81</v>
      </c>
      <c r="D19" s="75">
        <v>1000</v>
      </c>
      <c r="E19" s="97"/>
      <c r="F19" s="75">
        <v>1000</v>
      </c>
      <c r="G19" s="95"/>
      <c r="H19" s="36" t="s">
        <v>82</v>
      </c>
      <c r="I19" s="42"/>
      <c r="J19" s="64">
        <v>7250</v>
      </c>
    </row>
    <row r="20" spans="1:12">
      <c r="A20" s="31">
        <v>14</v>
      </c>
      <c r="B20" s="42"/>
      <c r="C20" s="3"/>
      <c r="D20" s="12"/>
      <c r="E20" s="38"/>
      <c r="F20" s="41"/>
      <c r="G20" s="83"/>
      <c r="H20" s="36"/>
      <c r="I20" s="42"/>
      <c r="J20" s="64"/>
    </row>
    <row r="21" spans="1:12">
      <c r="A21" s="31">
        <v>15</v>
      </c>
      <c r="B21" s="42"/>
      <c r="C21" s="3"/>
      <c r="D21" s="12"/>
      <c r="E21" s="38"/>
      <c r="F21" s="41"/>
      <c r="G21" s="83"/>
      <c r="H21" s="36"/>
      <c r="I21" s="42"/>
      <c r="J21" s="64"/>
    </row>
    <row r="22" spans="1:12">
      <c r="A22" s="31">
        <v>16</v>
      </c>
      <c r="B22" s="42"/>
      <c r="C22" s="3"/>
      <c r="D22" s="12"/>
      <c r="E22" s="38"/>
      <c r="F22" s="41"/>
      <c r="G22" s="83"/>
      <c r="H22" s="36"/>
      <c r="I22" s="42"/>
      <c r="J22" s="64"/>
    </row>
    <row r="23" spans="1:12">
      <c r="A23" s="31">
        <v>17</v>
      </c>
      <c r="B23" s="42"/>
      <c r="C23" s="3"/>
      <c r="D23" s="12"/>
      <c r="E23" s="38"/>
      <c r="F23" s="41"/>
      <c r="G23" s="83"/>
      <c r="H23" s="36"/>
      <c r="I23" s="42"/>
      <c r="J23" s="64"/>
    </row>
    <row r="24" spans="1:12" ht="17.25" thickBot="1">
      <c r="A24" s="71">
        <v>18</v>
      </c>
      <c r="B24" s="3"/>
      <c r="C24" s="3"/>
      <c r="D24" s="12"/>
      <c r="E24" s="38"/>
      <c r="F24" s="12"/>
      <c r="G24" s="21"/>
      <c r="H24" s="21"/>
      <c r="I24" s="24"/>
      <c r="J24" s="64"/>
    </row>
    <row r="25" spans="1:12" ht="18" thickTop="1" thickBot="1">
      <c r="A25" s="88"/>
      <c r="B25" s="101" t="s">
        <v>7</v>
      </c>
      <c r="C25" s="8"/>
      <c r="D25" s="13"/>
      <c r="E25" s="39"/>
      <c r="F25" s="84">
        <f>SUM(F8:F19)</f>
        <v>745750</v>
      </c>
      <c r="G25" s="85">
        <v>753000</v>
      </c>
      <c r="H25" s="22"/>
      <c r="I25" s="22"/>
      <c r="J25" s="65">
        <f>SUM(J19)</f>
        <v>7250</v>
      </c>
      <c r="L25" s="86"/>
    </row>
    <row r="26" spans="1:12" ht="17.25" thickBot="1">
      <c r="A26" s="1"/>
      <c r="E26" s="1"/>
      <c r="I26" s="100" t="s">
        <v>4</v>
      </c>
      <c r="J26" s="66">
        <f>SUM(J25)</f>
        <v>7250</v>
      </c>
    </row>
    <row r="27" spans="1:12">
      <c r="A27" s="1"/>
      <c r="E27" s="1"/>
    </row>
    <row r="28" spans="1:12">
      <c r="I28" s="108" t="s">
        <v>84</v>
      </c>
      <c r="J28" s="108"/>
    </row>
  </sheetData>
  <sortState ref="A9:A24">
    <sortCondition ref="A8"/>
  </sortState>
  <mergeCells count="3">
    <mergeCell ref="B2:J2"/>
    <mergeCell ref="B3:J3"/>
    <mergeCell ref="I28:J28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L27"/>
  <sheetViews>
    <sheetView workbookViewId="0">
      <selection activeCell="J5" sqref="J5"/>
    </sheetView>
  </sheetViews>
  <sheetFormatPr defaultRowHeight="16.5"/>
  <cols>
    <col min="1" max="1" width="9.125" customWidth="1"/>
    <col min="2" max="2" width="17.125" customWidth="1"/>
    <col min="3" max="3" width="24.875" customWidth="1"/>
    <col min="4" max="4" width="9.75" bestFit="1" customWidth="1"/>
    <col min="5" max="5" width="5" customWidth="1"/>
    <col min="6" max="6" width="10.875" bestFit="1" customWidth="1"/>
    <col min="7" max="7" width="10.875" customWidth="1"/>
    <col min="8" max="8" width="5.125" customWidth="1"/>
    <col min="10" max="10" width="12.375" bestFit="1" customWidth="1"/>
    <col min="12" max="12" width="9.875" bestFit="1" customWidth="1"/>
  </cols>
  <sheetData>
    <row r="1" spans="1:10">
      <c r="A1" s="1"/>
      <c r="E1" s="1"/>
    </row>
    <row r="2" spans="1:10" ht="26.25">
      <c r="A2" s="1"/>
      <c r="B2" s="104" t="s">
        <v>83</v>
      </c>
      <c r="C2" s="104"/>
      <c r="D2" s="104"/>
      <c r="E2" s="104"/>
      <c r="F2" s="104"/>
      <c r="G2" s="104"/>
      <c r="H2" s="104"/>
      <c r="I2" s="104"/>
      <c r="J2" s="104"/>
    </row>
    <row r="3" spans="1:10" ht="18" thickBot="1">
      <c r="A3" s="1"/>
      <c r="B3" s="103" t="s">
        <v>14</v>
      </c>
      <c r="C3" s="105"/>
      <c r="D3" s="105"/>
      <c r="E3" s="103"/>
      <c r="F3" s="103"/>
      <c r="G3" s="103"/>
      <c r="H3" s="103"/>
      <c r="I3" s="103"/>
      <c r="J3" s="103"/>
    </row>
    <row r="4" spans="1:10" ht="18" thickBot="1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99">
        <v>0</v>
      </c>
    </row>
    <row r="6" spans="1:10">
      <c r="A6" s="67"/>
      <c r="B6" s="68" t="s">
        <v>9</v>
      </c>
      <c r="C6" s="37"/>
      <c r="D6" s="74"/>
      <c r="E6" s="74"/>
      <c r="F6" s="74"/>
      <c r="G6" s="92">
        <v>560000</v>
      </c>
      <c r="H6" s="51"/>
      <c r="I6" s="55"/>
      <c r="J6" s="63">
        <v>560000</v>
      </c>
    </row>
    <row r="7" spans="1:10">
      <c r="A7" s="67"/>
      <c r="B7" s="98"/>
      <c r="C7" s="37"/>
      <c r="D7" s="74"/>
      <c r="E7" s="74"/>
      <c r="F7" s="74"/>
      <c r="G7" s="92"/>
      <c r="H7" s="51"/>
      <c r="I7" s="55"/>
      <c r="J7" s="63" t="s">
        <v>60</v>
      </c>
    </row>
    <row r="8" spans="1:10">
      <c r="A8" s="67">
        <v>1</v>
      </c>
      <c r="B8" s="73"/>
      <c r="C8" s="37"/>
      <c r="D8" s="74"/>
      <c r="E8" s="96"/>
      <c r="F8" s="74"/>
      <c r="G8" s="92"/>
      <c r="H8" s="51"/>
      <c r="I8" s="56"/>
      <c r="J8" s="87"/>
    </row>
    <row r="9" spans="1:10">
      <c r="A9" s="31">
        <v>2</v>
      </c>
      <c r="B9" s="73"/>
      <c r="C9" s="45"/>
      <c r="D9" s="75"/>
      <c r="E9" s="97"/>
      <c r="F9" s="75"/>
      <c r="G9" s="93"/>
      <c r="H9" s="36"/>
      <c r="I9" s="58"/>
      <c r="J9" s="87"/>
    </row>
    <row r="10" spans="1:10">
      <c r="A10" s="31">
        <v>3</v>
      </c>
      <c r="B10" s="73"/>
      <c r="C10" s="45"/>
      <c r="D10" s="75"/>
      <c r="E10" s="97"/>
      <c r="F10" s="75"/>
      <c r="G10" s="93"/>
      <c r="H10" s="36"/>
      <c r="I10" s="58"/>
      <c r="J10" s="87"/>
    </row>
    <row r="11" spans="1:10">
      <c r="A11" s="31">
        <v>4</v>
      </c>
      <c r="B11" s="73"/>
      <c r="C11" s="45"/>
      <c r="D11" s="75"/>
      <c r="E11" s="97"/>
      <c r="F11" s="75"/>
      <c r="G11" s="93"/>
      <c r="H11" s="36"/>
      <c r="I11" s="58"/>
      <c r="J11" s="87"/>
    </row>
    <row r="12" spans="1:10">
      <c r="A12" s="31">
        <v>5</v>
      </c>
      <c r="B12" s="73"/>
      <c r="C12" s="45"/>
      <c r="D12" s="75"/>
      <c r="E12" s="97"/>
      <c r="F12" s="75"/>
      <c r="G12" s="93"/>
      <c r="H12" s="36"/>
      <c r="I12" s="58"/>
      <c r="J12" s="87"/>
    </row>
    <row r="13" spans="1:10">
      <c r="A13" s="31">
        <v>6</v>
      </c>
      <c r="B13" s="73"/>
      <c r="C13" s="45"/>
      <c r="D13" s="75"/>
      <c r="E13" s="97"/>
      <c r="F13" s="75"/>
      <c r="G13" s="93"/>
      <c r="H13" s="36"/>
      <c r="I13" s="58"/>
      <c r="J13" s="87"/>
    </row>
    <row r="14" spans="1:10">
      <c r="A14" s="31">
        <v>7</v>
      </c>
      <c r="B14" s="73"/>
      <c r="C14" s="45"/>
      <c r="D14" s="75"/>
      <c r="E14" s="97"/>
      <c r="F14" s="75"/>
      <c r="G14" s="93"/>
      <c r="H14" s="36"/>
      <c r="I14" s="58"/>
      <c r="J14" s="87"/>
    </row>
    <row r="15" spans="1:10">
      <c r="A15" s="31">
        <v>8</v>
      </c>
      <c r="B15" s="73"/>
      <c r="C15" s="45"/>
      <c r="D15" s="75"/>
      <c r="E15" s="97"/>
      <c r="F15" s="75"/>
      <c r="G15" s="93"/>
      <c r="H15" s="36"/>
      <c r="I15" s="58"/>
      <c r="J15" s="87"/>
    </row>
    <row r="16" spans="1:10">
      <c r="A16" s="31">
        <v>9</v>
      </c>
      <c r="B16" s="73"/>
      <c r="C16" s="45"/>
      <c r="D16" s="75"/>
      <c r="E16" s="97"/>
      <c r="F16" s="75"/>
      <c r="G16" s="93"/>
      <c r="H16" s="36"/>
      <c r="I16" s="58"/>
      <c r="J16" s="87"/>
    </row>
    <row r="17" spans="1:12">
      <c r="A17" s="31">
        <v>11</v>
      </c>
      <c r="B17" s="73"/>
      <c r="C17" s="45"/>
      <c r="D17" s="75"/>
      <c r="E17" s="97"/>
      <c r="F17" s="75"/>
      <c r="G17" s="93"/>
      <c r="H17" s="36"/>
      <c r="I17" s="58"/>
      <c r="J17" s="87"/>
    </row>
    <row r="18" spans="1:12">
      <c r="A18" s="31">
        <v>12</v>
      </c>
      <c r="B18" s="45"/>
      <c r="C18" s="45"/>
      <c r="D18" s="75"/>
      <c r="E18" s="97"/>
      <c r="F18" s="75"/>
      <c r="G18" s="94"/>
      <c r="H18" s="36"/>
      <c r="I18" s="42"/>
      <c r="J18" s="87"/>
    </row>
    <row r="19" spans="1:12">
      <c r="A19" s="31">
        <v>13</v>
      </c>
      <c r="B19" s="45"/>
      <c r="C19" s="45"/>
      <c r="D19" s="75"/>
      <c r="E19" s="97"/>
      <c r="F19" s="75"/>
      <c r="G19" s="95"/>
      <c r="H19" s="36"/>
      <c r="I19" s="42"/>
      <c r="J19" s="64"/>
    </row>
    <row r="20" spans="1:12">
      <c r="A20" s="31">
        <v>14</v>
      </c>
      <c r="B20" s="42"/>
      <c r="C20" s="3"/>
      <c r="D20" s="12"/>
      <c r="E20" s="38"/>
      <c r="F20" s="41"/>
      <c r="G20" s="83"/>
      <c r="H20" s="36"/>
      <c r="I20" s="42"/>
      <c r="J20" s="64"/>
    </row>
    <row r="21" spans="1:12">
      <c r="A21" s="31">
        <v>15</v>
      </c>
      <c r="B21" s="42"/>
      <c r="C21" s="3"/>
      <c r="D21" s="12"/>
      <c r="E21" s="38"/>
      <c r="F21" s="41"/>
      <c r="G21" s="83"/>
      <c r="H21" s="36"/>
      <c r="I21" s="42"/>
      <c r="J21" s="64"/>
    </row>
    <row r="22" spans="1:12">
      <c r="A22" s="31">
        <v>16</v>
      </c>
      <c r="B22" s="42"/>
      <c r="C22" s="3"/>
      <c r="D22" s="12"/>
      <c r="E22" s="38"/>
      <c r="F22" s="41"/>
      <c r="G22" s="83"/>
      <c r="H22" s="36"/>
      <c r="I22" s="42"/>
      <c r="J22" s="64"/>
    </row>
    <row r="23" spans="1:12">
      <c r="A23" s="31">
        <v>17</v>
      </c>
      <c r="B23" s="42"/>
      <c r="C23" s="3"/>
      <c r="D23" s="12"/>
      <c r="E23" s="38"/>
      <c r="F23" s="41"/>
      <c r="G23" s="83"/>
      <c r="H23" s="36"/>
      <c r="I23" s="42"/>
      <c r="J23" s="64"/>
    </row>
    <row r="24" spans="1:12" ht="17.25" thickBot="1">
      <c r="A24" s="31">
        <v>18</v>
      </c>
      <c r="B24" s="6"/>
      <c r="C24" s="3"/>
      <c r="D24" s="12"/>
      <c r="E24" s="38"/>
      <c r="F24" s="12"/>
      <c r="G24" s="21"/>
      <c r="H24" s="21"/>
      <c r="I24" s="24"/>
      <c r="J24" s="64"/>
    </row>
    <row r="25" spans="1:12" ht="18" thickTop="1" thickBot="1">
      <c r="A25" s="32"/>
      <c r="B25" s="7" t="s">
        <v>7</v>
      </c>
      <c r="C25" s="8"/>
      <c r="D25" s="13"/>
      <c r="E25" s="39"/>
      <c r="F25" s="84">
        <f>SUM(F8:F19)</f>
        <v>0</v>
      </c>
      <c r="G25" s="85">
        <f>SUM(G10:G24)</f>
        <v>0</v>
      </c>
      <c r="H25" s="22"/>
      <c r="I25" s="22"/>
      <c r="J25" s="65"/>
      <c r="L25" s="86"/>
    </row>
    <row r="26" spans="1:12" ht="17.25" thickBot="1">
      <c r="A26" s="1"/>
      <c r="E26" s="1"/>
      <c r="I26" s="23" t="s">
        <v>4</v>
      </c>
      <c r="J26" s="66"/>
    </row>
    <row r="27" spans="1:12">
      <c r="A27" s="1"/>
      <c r="E27" s="1"/>
    </row>
  </sheetData>
  <mergeCells count="2">
    <mergeCell ref="B2:J2"/>
    <mergeCell ref="B3:J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6" baseType="lpstr">
      <vt:lpstr>2016.8</vt:lpstr>
      <vt:lpstr>2016.9</vt:lpstr>
      <vt:lpstr>2016.10</vt:lpstr>
      <vt:lpstr>2016.11</vt:lpstr>
      <vt:lpstr>2016.12</vt:lpstr>
      <vt:lpstr>'2016.8'!Print_Area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Poi1</dc:creator>
  <cp:lastModifiedBy>XNOTE</cp:lastModifiedBy>
  <cp:lastPrinted>2014-12-27T00:16:11Z</cp:lastPrinted>
  <dcterms:created xsi:type="dcterms:W3CDTF">2012-10-21T07:12:37Z</dcterms:created>
  <dcterms:modified xsi:type="dcterms:W3CDTF">2016-12-04T10:38:33Z</dcterms:modified>
</cp:coreProperties>
</file>