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41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L22" i="1"/>
  <c r="L20"/>
  <c r="I8"/>
  <c r="I9" s="1"/>
  <c r="I17"/>
  <c r="L27" l="1"/>
  <c r="K27"/>
  <c r="M27" l="1"/>
  <c r="M20" l="1"/>
  <c r="M26"/>
  <c r="M22" l="1"/>
  <c r="M25" l="1"/>
  <c r="M23"/>
  <c r="M21"/>
  <c r="M24"/>
  <c r="H17"/>
  <c r="G17"/>
  <c r="I4"/>
  <c r="I5" s="1"/>
  <c r="I6" s="1"/>
  <c r="I7" s="1"/>
  <c r="I10" s="1"/>
  <c r="I11" s="1"/>
  <c r="I12" s="1"/>
</calcChain>
</file>

<file path=xl/sharedStrings.xml><?xml version="1.0" encoding="utf-8"?>
<sst xmlns="http://schemas.openxmlformats.org/spreadsheetml/2006/main" count="83" uniqueCount="71">
  <si>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</si>
  <si>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</si>
  <si>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</si>
  <si>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</si>
  <si>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</si>
  <si>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</si>
  <si>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</si>
  <si>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</si>
  <si>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</si>
  <si>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</si>
  <si>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</si>
  <si>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</si>
  <si>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</si>
  <si>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</si>
  <si>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</si>
  <si>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</si>
  <si>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</si>
  <si>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</si>
  <si>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</si>
  <si>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</si>
  <si>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</si>
  <si>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</si>
  <si>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</si>
  <si>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</si>
  <si>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</si>
  <si>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</si>
  <si>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</si>
  <si>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</si>
  <si>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집행</t>
    <phoneticPr fontId="1" type="noConversion"/>
  </si>
  <si>
    <t>잔액</t>
    <phoneticPr fontId="1" type="noConversion"/>
  </si>
  <si>
    <t>사업비</t>
    <phoneticPr fontId="1" type="noConversion"/>
  </si>
  <si>
    <t xml:space="preserve">월 </t>
    <phoneticPr fontId="1" type="noConversion"/>
  </si>
  <si>
    <t>담당부서</t>
    <phoneticPr fontId="1" type="noConversion"/>
  </si>
  <si>
    <t>성경공부 및 친교지원</t>
    <phoneticPr fontId="1" type="noConversion"/>
  </si>
  <si>
    <t>새신자팀</t>
    <phoneticPr fontId="1" type="noConversion"/>
  </si>
  <si>
    <t>활동비</t>
    <phoneticPr fontId="1" type="noConversion"/>
  </si>
  <si>
    <t>카드</t>
    <phoneticPr fontId="1" type="noConversion"/>
  </si>
  <si>
    <t>구분(현금/카드/이체)</t>
    <phoneticPr fontId="1" type="noConversion"/>
  </si>
  <si>
    <t>카드</t>
    <phoneticPr fontId="1" type="noConversion"/>
  </si>
  <si>
    <t xml:space="preserve">항목 </t>
    <phoneticPr fontId="1" type="noConversion"/>
  </si>
  <si>
    <t>금액</t>
    <phoneticPr fontId="1" type="noConversion"/>
  </si>
  <si>
    <t>8월</t>
    <phoneticPr fontId="1" type="noConversion"/>
  </si>
  <si>
    <t>양육부 (패밀리)</t>
    <phoneticPr fontId="1" type="noConversion"/>
  </si>
  <si>
    <t>임원단</t>
    <phoneticPr fontId="1" type="noConversion"/>
  </si>
  <si>
    <t>청년부 식비</t>
    <phoneticPr fontId="1" type="noConversion"/>
  </si>
  <si>
    <t>운영비</t>
    <phoneticPr fontId="1" type="noConversion"/>
  </si>
  <si>
    <t>임원단 회의비</t>
    <phoneticPr fontId="1" type="noConversion"/>
  </si>
  <si>
    <t>찬양팀</t>
    <phoneticPr fontId="1" type="noConversion"/>
  </si>
  <si>
    <t>찬양준비 및 회의비</t>
    <phoneticPr fontId="1" type="noConversion"/>
  </si>
  <si>
    <t>새신자 선물 및 회의</t>
    <phoneticPr fontId="1" type="noConversion"/>
  </si>
  <si>
    <t>청년부</t>
    <phoneticPr fontId="1" type="noConversion"/>
  </si>
  <si>
    <t>사업계획비
(심방, 사업계획 등)</t>
    <phoneticPr fontId="1" type="noConversion"/>
  </si>
  <si>
    <t>예비비</t>
    <phoneticPr fontId="1" type="noConversion"/>
  </si>
  <si>
    <t>성경퀴즈대회 준비</t>
    <phoneticPr fontId="1" type="noConversion"/>
  </si>
  <si>
    <t>소계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</si>
  <si>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8월) 현금출납 기록부</t>
    </r>
    <phoneticPr fontId="1" type="noConversion"/>
  </si>
  <si>
    <t>청년부 8월 예산 입금</t>
    <phoneticPr fontId="1" type="noConversion"/>
  </si>
  <si>
    <t>성경공부 및 친교 지원 (농협하나로마트 둔촌점/친교모임 간식구매)</t>
    <phoneticPr fontId="1" type="noConversion"/>
  </si>
  <si>
    <t>임원회의 (스타벅스 둔촌동점/ 임원회의)</t>
    <phoneticPr fontId="1" type="noConversion"/>
  </si>
  <si>
    <t>운영비</t>
    <phoneticPr fontId="1" type="noConversion"/>
  </si>
  <si>
    <t>사업비</t>
    <phoneticPr fontId="1" type="noConversion"/>
  </si>
  <si>
    <t>성경공부 및 친교지원 (베스킨라빈스 둔촌점/ 아이스크림케익-8월 생일자 축하)</t>
    <phoneticPr fontId="1" type="noConversion"/>
  </si>
  <si>
    <t>카드</t>
    <phoneticPr fontId="1" type="noConversion"/>
  </si>
  <si>
    <t>성경공부 및 친교지원 (농협하나로마트 둔촌점/ 친교모임 간식구매)</t>
    <phoneticPr fontId="1" type="noConversion"/>
  </si>
  <si>
    <t>성경공부 및 친교지원 (구삼부대찌개/ 친교모임 저녁모임)</t>
    <phoneticPr fontId="1" type="noConversion"/>
  </si>
  <si>
    <t>운영비</t>
    <phoneticPr fontId="1" type="noConversion"/>
  </si>
  <si>
    <t>임원회의  (천호냉면/ 수련회 회의 모임)</t>
    <phoneticPr fontId="1" type="noConversion"/>
  </si>
  <si>
    <t>사업비</t>
    <phoneticPr fontId="1" type="noConversion"/>
  </si>
  <si>
    <t>성경공부 및 친교지원 (농협하나로마트 방이역점/ 친교모임 간식 구매)</t>
    <phoneticPr fontId="1" type="noConversion"/>
  </si>
  <si>
    <t>운영비</t>
    <phoneticPr fontId="1" type="noConversion"/>
  </si>
  <si>
    <t>임원회의 (설빙 서울 성내둔촌점/ 수련회 피드백 임원 모임)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</si>
</sst>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_-&quot;₩&quot;* #,##0_-;\-&quot;₩&quot;* #,##0_-;_-&quot;₩&quot;* &quot;-&quot;_-;_-@_-"/>
    <numFmt numFmtId="177" formatCode="#,##0;[Red]#,##0"/>
    <numFmt numFmtId="178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함초롬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3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7" fontId="0" fillId="0" borderId="18" xfId="0" applyNumberFormat="1" applyBorder="1" applyAlignment="1">
      <alignment horizontal="right" vertical="center"/>
    </xf>
    <xf numFmtId="177" fontId="0" fillId="0" borderId="18" xfId="0" applyNumberFormat="1" applyBorder="1">
      <alignment vertical="center"/>
    </xf>
    <xf numFmtId="178" fontId="0" fillId="0" borderId="18" xfId="0" applyNumberForma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177" fontId="0" fillId="0" borderId="24" xfId="0" applyNumberFormat="1" applyBorder="1" applyAlignment="1">
      <alignment horizontal="right" vertical="center"/>
    </xf>
    <xf numFmtId="177" fontId="0" fillId="0" borderId="24" xfId="0" applyNumberFormat="1" applyBorder="1">
      <alignment vertical="center"/>
    </xf>
    <xf numFmtId="178" fontId="0" fillId="0" borderId="24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right" vertical="center"/>
    </xf>
    <xf numFmtId="177" fontId="4" fillId="0" borderId="12" xfId="0" applyNumberFormat="1" applyFont="1" applyBorder="1">
      <alignment vertical="center"/>
    </xf>
    <xf numFmtId="176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4" fillId="3" borderId="1" xfId="1" applyFont="1" applyFill="1" applyBorder="1">
      <alignment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76" fontId="6" fillId="4" borderId="4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5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6" xfId="1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176" fontId="0" fillId="0" borderId="37" xfId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6" fontId="0" fillId="0" borderId="9" xfId="1" applyFont="1" applyBorder="1" applyAlignment="1">
      <alignment horizontal="center" vertical="center"/>
    </xf>
    <xf numFmtId="176" fontId="6" fillId="3" borderId="4" xfId="1" applyFont="1" applyFill="1" applyBorder="1" applyAlignment="1">
      <alignment horizontal="center" vertical="center"/>
    </xf>
    <xf numFmtId="176" fontId="0" fillId="0" borderId="2" xfId="1" applyFont="1" applyBorder="1" applyAlignment="1">
      <alignment vertical="center"/>
    </xf>
    <xf numFmtId="176" fontId="0" fillId="0" borderId="41" xfId="1" applyFont="1" applyBorder="1" applyAlignment="1">
      <alignment vertical="center"/>
    </xf>
    <xf numFmtId="176" fontId="5" fillId="0" borderId="1" xfId="1" applyFont="1" applyBorder="1" applyAlignment="1">
      <alignment vertical="center"/>
    </xf>
    <xf numFmtId="177" fontId="0" fillId="0" borderId="0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"/>
  <sheetViews>
    <sheetView tabSelected="1" zoomScale="60" zoomScaleNormal="60" workbookViewId="0">
      <selection activeCell="O10" sqref="O10"/>
    </sheetView>
  </sheetViews>
  <sheetFormatPr defaultRowHeight="16.5"/>
  <cols>
    <col min="2" max="2" width="5.875" style="36" customWidth="1"/>
    <col min="3" max="4" width="3.625" style="36" customWidth="1"/>
    <col min="5" max="5" width="19.5" style="36" customWidth="1"/>
    <col min="6" max="6" width="58.875" style="24" customWidth="1"/>
    <col min="7" max="7" width="12" style="25" customWidth="1"/>
    <col min="8" max="8" width="15.625" style="23" customWidth="1"/>
    <col min="9" max="9" width="16.25" style="25" customWidth="1"/>
    <col min="10" max="10" width="20.25" style="24" customWidth="1"/>
    <col min="11" max="11" width="19.75" style="24" customWidth="1"/>
    <col min="12" max="12" width="20.125" customWidth="1"/>
    <col min="13" max="13" width="19.875" customWidth="1"/>
  </cols>
  <sheetData>
    <row r="1" spans="2:13">
      <c r="F1" s="82" t="s">
        <v>55</v>
      </c>
      <c r="G1" s="82"/>
      <c r="H1" s="82"/>
      <c r="K1" s="24" t="s">
        <v>23</v>
      </c>
    </row>
    <row r="2" spans="2:13" ht="17.25" thickBot="1"/>
    <row r="3" spans="2:13" ht="33.75" thickBot="1">
      <c r="B3" s="49" t="s">
        <v>24</v>
      </c>
      <c r="C3" s="46" t="s">
        <v>3</v>
      </c>
      <c r="D3" s="43" t="s">
        <v>4</v>
      </c>
      <c r="E3" s="43" t="s">
        <v>25</v>
      </c>
      <c r="F3" s="42" t="s">
        <v>26</v>
      </c>
      <c r="G3" s="44" t="s">
        <v>0</v>
      </c>
      <c r="H3" s="44" t="s">
        <v>1</v>
      </c>
      <c r="I3" s="44" t="s">
        <v>2</v>
      </c>
      <c r="J3" s="42" t="s">
        <v>37</v>
      </c>
      <c r="K3" s="45" t="s">
        <v>5</v>
      </c>
    </row>
    <row r="4" spans="2:13" ht="24.75" customHeight="1" thickTop="1">
      <c r="B4" s="50"/>
      <c r="C4" s="47">
        <v>8</v>
      </c>
      <c r="D4" s="39">
        <v>2</v>
      </c>
      <c r="E4" s="39"/>
      <c r="F4" s="38" t="s">
        <v>56</v>
      </c>
      <c r="G4" s="40">
        <v>1070000</v>
      </c>
      <c r="H4" s="40">
        <v>0</v>
      </c>
      <c r="I4" s="41">
        <f>G4-H4</f>
        <v>1070000</v>
      </c>
      <c r="J4" s="38"/>
      <c r="K4" s="38"/>
      <c r="M4" s="22"/>
    </row>
    <row r="5" spans="2:13" ht="18.75">
      <c r="B5" s="51">
        <v>1</v>
      </c>
      <c r="C5" s="47">
        <v>8</v>
      </c>
      <c r="D5" s="27">
        <v>6</v>
      </c>
      <c r="E5" s="27" t="s">
        <v>59</v>
      </c>
      <c r="F5" s="28" t="s">
        <v>58</v>
      </c>
      <c r="G5" s="29"/>
      <c r="H5" s="30">
        <v>9700</v>
      </c>
      <c r="I5" s="31">
        <f>I4-H5</f>
        <v>1060300</v>
      </c>
      <c r="J5" s="28" t="s">
        <v>36</v>
      </c>
      <c r="K5" s="28"/>
      <c r="M5" s="22"/>
    </row>
    <row r="6" spans="2:13">
      <c r="B6" s="51">
        <v>2</v>
      </c>
      <c r="C6" s="47">
        <v>8</v>
      </c>
      <c r="D6" s="27">
        <v>7</v>
      </c>
      <c r="E6" s="27" t="s">
        <v>30</v>
      </c>
      <c r="F6" s="28" t="s">
        <v>57</v>
      </c>
      <c r="G6" s="29"/>
      <c r="H6" s="30">
        <v>25060</v>
      </c>
      <c r="I6" s="31">
        <f>I5-H6</f>
        <v>1035240</v>
      </c>
      <c r="J6" s="28" t="s">
        <v>36</v>
      </c>
      <c r="K6" s="28"/>
    </row>
    <row r="7" spans="2:13" ht="33">
      <c r="B7" s="51">
        <v>3</v>
      </c>
      <c r="C7" s="47">
        <v>8</v>
      </c>
      <c r="D7" s="27">
        <v>7</v>
      </c>
      <c r="E7" s="27" t="s">
        <v>60</v>
      </c>
      <c r="F7" s="28" t="s">
        <v>61</v>
      </c>
      <c r="G7" s="29"/>
      <c r="H7" s="30">
        <v>19000</v>
      </c>
      <c r="I7" s="31">
        <f t="shared" ref="I7:I12" si="0">I6-H7</f>
        <v>1016240</v>
      </c>
      <c r="J7" s="28" t="s">
        <v>62</v>
      </c>
      <c r="K7" s="28"/>
    </row>
    <row r="8" spans="2:13">
      <c r="B8" s="51">
        <v>4</v>
      </c>
      <c r="C8" s="47">
        <v>8</v>
      </c>
      <c r="D8" s="27">
        <v>7</v>
      </c>
      <c r="E8" s="27" t="s">
        <v>65</v>
      </c>
      <c r="F8" s="28" t="s">
        <v>66</v>
      </c>
      <c r="G8" s="29"/>
      <c r="H8" s="30">
        <v>43500</v>
      </c>
      <c r="I8" s="31">
        <f t="shared" si="0"/>
        <v>972740</v>
      </c>
      <c r="J8" s="28"/>
      <c r="K8" s="28"/>
    </row>
    <row r="9" spans="2:13">
      <c r="B9" s="51">
        <v>5</v>
      </c>
      <c r="C9" s="47">
        <v>8</v>
      </c>
      <c r="D9" s="27">
        <v>14</v>
      </c>
      <c r="E9" s="27" t="s">
        <v>30</v>
      </c>
      <c r="F9" s="28" t="s">
        <v>63</v>
      </c>
      <c r="G9" s="29"/>
      <c r="H9" s="30">
        <v>25560</v>
      </c>
      <c r="I9" s="31">
        <f t="shared" si="0"/>
        <v>947180</v>
      </c>
      <c r="J9" s="28" t="s">
        <v>36</v>
      </c>
      <c r="K9" s="28"/>
    </row>
    <row r="10" spans="2:13">
      <c r="B10" s="51">
        <v>6</v>
      </c>
      <c r="C10" s="47">
        <v>8</v>
      </c>
      <c r="D10" s="27">
        <v>14</v>
      </c>
      <c r="E10" s="27" t="s">
        <v>30</v>
      </c>
      <c r="F10" s="28" t="s">
        <v>64</v>
      </c>
      <c r="G10" s="29"/>
      <c r="H10" s="30">
        <v>70000</v>
      </c>
      <c r="I10" s="31">
        <f t="shared" si="0"/>
        <v>877180</v>
      </c>
      <c r="J10" s="28" t="s">
        <v>38</v>
      </c>
      <c r="K10" s="28"/>
    </row>
    <row r="11" spans="2:13">
      <c r="B11" s="51">
        <v>7</v>
      </c>
      <c r="C11" s="47">
        <v>8</v>
      </c>
      <c r="D11" s="27">
        <v>21</v>
      </c>
      <c r="E11" s="27" t="s">
        <v>69</v>
      </c>
      <c r="F11" s="28" t="s">
        <v>70</v>
      </c>
      <c r="G11" s="29"/>
      <c r="H11" s="30">
        <v>63100</v>
      </c>
      <c r="I11" s="31">
        <f t="shared" si="0"/>
        <v>814080</v>
      </c>
      <c r="J11" s="28"/>
      <c r="K11" s="28"/>
    </row>
    <row r="12" spans="2:13" ht="33">
      <c r="B12" s="51">
        <v>8</v>
      </c>
      <c r="C12" s="47">
        <v>8</v>
      </c>
      <c r="D12" s="27">
        <v>28</v>
      </c>
      <c r="E12" s="27" t="s">
        <v>67</v>
      </c>
      <c r="F12" s="28" t="s">
        <v>68</v>
      </c>
      <c r="G12" s="29"/>
      <c r="H12" s="30">
        <v>46810</v>
      </c>
      <c r="I12" s="31">
        <f t="shared" si="0"/>
        <v>767270</v>
      </c>
      <c r="J12" s="28" t="s">
        <v>36</v>
      </c>
      <c r="K12" s="28"/>
    </row>
    <row r="13" spans="2:13">
      <c r="B13" s="51"/>
      <c r="C13" s="47"/>
      <c r="D13" s="27"/>
      <c r="E13" s="27"/>
      <c r="F13" s="28"/>
      <c r="G13" s="29"/>
      <c r="H13" s="30"/>
      <c r="I13" s="31"/>
      <c r="J13" s="28"/>
      <c r="K13" s="28"/>
    </row>
    <row r="14" spans="2:13">
      <c r="B14" s="51"/>
      <c r="C14" s="47"/>
      <c r="D14" s="27"/>
      <c r="E14" s="27"/>
      <c r="F14" s="28"/>
      <c r="G14" s="29"/>
      <c r="H14" s="30"/>
      <c r="I14" s="31"/>
      <c r="J14" s="28"/>
      <c r="K14" s="28"/>
    </row>
    <row r="15" spans="2:13">
      <c r="B15" s="51"/>
      <c r="C15" s="47"/>
      <c r="D15" s="27"/>
      <c r="E15" s="27"/>
      <c r="F15" s="28"/>
      <c r="G15" s="29"/>
      <c r="H15" s="30"/>
      <c r="I15" s="31"/>
      <c r="J15" s="28"/>
      <c r="K15" s="28"/>
    </row>
    <row r="16" spans="2:13" ht="17.25" thickBot="1">
      <c r="B16" s="52"/>
      <c r="C16" s="48"/>
      <c r="D16" s="37"/>
      <c r="E16" s="37"/>
      <c r="F16" s="32"/>
      <c r="G16" s="33"/>
      <c r="H16" s="34"/>
      <c r="I16" s="35"/>
      <c r="J16" s="32"/>
      <c r="K16" s="32"/>
    </row>
    <row r="17" spans="1:13" s="5" customFormat="1" ht="17.25" thickBot="1">
      <c r="A17" s="26"/>
      <c r="B17" s="53"/>
      <c r="C17" s="54"/>
      <c r="D17" s="55"/>
      <c r="E17" s="55"/>
      <c r="F17" s="56" t="s">
        <v>27</v>
      </c>
      <c r="G17" s="57">
        <f>SUM(G4:G16)</f>
        <v>1070000</v>
      </c>
      <c r="H17" s="58">
        <f>SUM(H4:H16)</f>
        <v>302730</v>
      </c>
      <c r="I17" s="57">
        <f>G17-H17</f>
        <v>767270</v>
      </c>
      <c r="J17" s="56"/>
      <c r="K17" s="56"/>
    </row>
    <row r="18" spans="1:13" ht="17.25" thickBot="1"/>
    <row r="19" spans="1:13" ht="17.25" thickBot="1">
      <c r="G19" s="62" t="s">
        <v>31</v>
      </c>
      <c r="H19" s="63" t="s">
        <v>25</v>
      </c>
      <c r="I19" s="63" t="s">
        <v>32</v>
      </c>
      <c r="J19" s="64" t="s">
        <v>39</v>
      </c>
      <c r="K19" s="65" t="s">
        <v>40</v>
      </c>
      <c r="L19" s="60" t="s">
        <v>28</v>
      </c>
      <c r="M19" s="60" t="s">
        <v>29</v>
      </c>
    </row>
    <row r="20" spans="1:13">
      <c r="G20" s="83" t="s">
        <v>41</v>
      </c>
      <c r="H20" s="85" t="s">
        <v>30</v>
      </c>
      <c r="I20" s="66" t="s">
        <v>42</v>
      </c>
      <c r="J20" s="67" t="s">
        <v>33</v>
      </c>
      <c r="K20" s="68">
        <v>200000</v>
      </c>
      <c r="L20" s="59">
        <f>H6+H7+H9+H10+H12</f>
        <v>186430</v>
      </c>
      <c r="M20" s="59">
        <f>K20-L20</f>
        <v>13570</v>
      </c>
    </row>
    <row r="21" spans="1:13">
      <c r="G21" s="83"/>
      <c r="H21" s="86"/>
      <c r="I21" s="66" t="s">
        <v>43</v>
      </c>
      <c r="J21" s="67" t="s">
        <v>44</v>
      </c>
      <c r="K21" s="68">
        <v>300000</v>
      </c>
      <c r="L21" s="59">
        <v>0</v>
      </c>
      <c r="M21" s="59">
        <f>K21-L21</f>
        <v>300000</v>
      </c>
    </row>
    <row r="22" spans="1:13">
      <c r="G22" s="83"/>
      <c r="H22" s="85" t="s">
        <v>45</v>
      </c>
      <c r="I22" s="69" t="s">
        <v>43</v>
      </c>
      <c r="J22" s="70" t="s">
        <v>46</v>
      </c>
      <c r="K22" s="71">
        <v>150000</v>
      </c>
      <c r="L22" s="59">
        <f>H5+H8+H11</f>
        <v>116300</v>
      </c>
      <c r="M22" s="59">
        <f>K22-L22</f>
        <v>33700</v>
      </c>
    </row>
    <row r="23" spans="1:13">
      <c r="G23" s="83"/>
      <c r="H23" s="87"/>
      <c r="I23" s="69" t="s">
        <v>47</v>
      </c>
      <c r="J23" s="70" t="s">
        <v>48</v>
      </c>
      <c r="K23" s="71">
        <v>100000</v>
      </c>
      <c r="L23" s="59">
        <v>0</v>
      </c>
      <c r="M23" s="59">
        <f t="shared" ref="M23:M26" si="1">K23-L23</f>
        <v>100000</v>
      </c>
    </row>
    <row r="24" spans="1:13">
      <c r="G24" s="83"/>
      <c r="H24" s="87"/>
      <c r="I24" s="72" t="s">
        <v>34</v>
      </c>
      <c r="J24" s="73" t="s">
        <v>49</v>
      </c>
      <c r="K24" s="74">
        <v>70000</v>
      </c>
      <c r="L24" s="59">
        <v>0</v>
      </c>
      <c r="M24" s="59">
        <f t="shared" si="1"/>
        <v>70000</v>
      </c>
    </row>
    <row r="25" spans="1:13" ht="27" customHeight="1">
      <c r="G25" s="83"/>
      <c r="H25" s="69" t="s">
        <v>35</v>
      </c>
      <c r="I25" s="69" t="s">
        <v>50</v>
      </c>
      <c r="J25" s="70" t="s">
        <v>51</v>
      </c>
      <c r="K25" s="71">
        <v>100000</v>
      </c>
      <c r="L25" s="80">
        <v>0</v>
      </c>
      <c r="M25" s="81">
        <f t="shared" si="1"/>
        <v>100000</v>
      </c>
    </row>
    <row r="26" spans="1:13" ht="17.25" thickBot="1">
      <c r="G26" s="84"/>
      <c r="H26" s="75" t="s">
        <v>52</v>
      </c>
      <c r="I26" s="75" t="s">
        <v>50</v>
      </c>
      <c r="J26" s="76" t="s">
        <v>53</v>
      </c>
      <c r="K26" s="77">
        <v>150000</v>
      </c>
      <c r="L26" s="79">
        <v>0</v>
      </c>
      <c r="M26" s="81">
        <f t="shared" si="1"/>
        <v>150000</v>
      </c>
    </row>
    <row r="27" spans="1:13" ht="17.25" thickBot="1">
      <c r="G27" s="88" t="s">
        <v>54</v>
      </c>
      <c r="H27" s="89"/>
      <c r="I27" s="89"/>
      <c r="J27" s="90"/>
      <c r="K27" s="78">
        <f>SUM(K20:K26)</f>
        <v>1070000</v>
      </c>
      <c r="L27" s="59">
        <f>SUM(L20:L26)</f>
        <v>302730</v>
      </c>
      <c r="M27" s="61">
        <f>K27-L27</f>
        <v>767270</v>
      </c>
    </row>
  </sheetData>
  <mergeCells count="5">
    <mergeCell ref="F1:H1"/>
    <mergeCell ref="G20:G26"/>
    <mergeCell ref="H20:H21"/>
    <mergeCell ref="H22:H24"/>
    <mergeCell ref="G27:J27"/>
  </mergeCells>
  <phoneticPr fontId="1" type="noConversion"/>
  <pageMargins left="0.7" right="0.7" top="0.75" bottom="0.75" header="0.3" footer="0.3"/>
  <pageSetup paperSize="9" scale="52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16</v>
      </c>
      <c r="H2" t="s">
        <v>6</v>
      </c>
    </row>
    <row r="3" spans="1:10" ht="17.25" thickBot="1"/>
    <row r="4" spans="1:10" ht="17.25" thickBot="1">
      <c r="A4" s="14" t="s">
        <v>7</v>
      </c>
      <c r="B4" s="14" t="s">
        <v>8</v>
      </c>
      <c r="C4" s="10" t="s">
        <v>9</v>
      </c>
      <c r="D4" s="10" t="s">
        <v>17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15</v>
      </c>
      <c r="J4" s="9" t="s">
        <v>14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7</v>
      </c>
      <c r="B1" s="10" t="s">
        <v>8</v>
      </c>
      <c r="C1" s="2" t="s">
        <v>9</v>
      </c>
      <c r="D1" s="2" t="s">
        <v>20</v>
      </c>
      <c r="E1" s="2" t="s">
        <v>18</v>
      </c>
      <c r="F1" s="2" t="s">
        <v>19</v>
      </c>
      <c r="G1" s="18" t="s">
        <v>21</v>
      </c>
      <c r="H1" s="9" t="s">
        <v>22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2016-09-03T05:15:33Z</cp:lastPrinted>
  <dcterms:created xsi:type="dcterms:W3CDTF">2015-12-28T06:38:00Z</dcterms:created>
  <dcterms:modified xsi:type="dcterms:W3CDTF">2016-09-05T05:59:28Z</dcterms:modified>
</cp:coreProperties>
</file>