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0730" windowHeight="97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calcChain.xml><?xml version="1.0" encoding="utf-8"?>
<calcChain xmlns="http://schemas.openxmlformats.org/spreadsheetml/2006/main">
  <c r="H34" i="1" l="1"/>
  <c r="H33" i="1"/>
  <c r="H27" i="1"/>
  <c r="F34" i="1"/>
  <c r="H32" i="1"/>
  <c r="H30" i="1"/>
  <c r="G34" i="1"/>
  <c r="G24" i="1" l="1"/>
  <c r="F24" i="1"/>
  <c r="H5" i="1"/>
  <c r="H6" i="1" s="1"/>
  <c r="H7" i="1" s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l="1"/>
</calcChain>
</file>

<file path=xl/sharedStrings.xml><?xml version="1.0" encoding="utf-8"?>
<sst xmlns="http://schemas.openxmlformats.org/spreadsheetml/2006/main" count="99" uniqueCount="68">
  <si>
    <t>(단위:원)</t>
    <phoneticPr fontId="5" type="noConversion"/>
  </si>
  <si>
    <t>증빙
번호</t>
    <phoneticPr fontId="5" type="noConversion"/>
  </si>
  <si>
    <t>월</t>
  </si>
  <si>
    <t>일</t>
  </si>
  <si>
    <t>구분</t>
  </si>
  <si>
    <t>내역 (구매 장소 - 사용내역)</t>
  </si>
  <si>
    <t>수입</t>
  </si>
  <si>
    <t>지출</t>
  </si>
  <si>
    <t>잔액</t>
  </si>
  <si>
    <t>구분
(현금/카드/이체)</t>
  </si>
  <si>
    <t>비고</t>
  </si>
  <si>
    <t>입금</t>
  </si>
  <si>
    <t>이체</t>
    <phoneticPr fontId="5" type="noConversion"/>
  </si>
  <si>
    <t>운영비</t>
    <phoneticPr fontId="5" type="noConversion"/>
  </si>
  <si>
    <t>사업비</t>
    <phoneticPr fontId="5" type="noConversion"/>
  </si>
  <si>
    <t>합   계</t>
    <phoneticPr fontId="5" type="noConversion"/>
  </si>
  <si>
    <t>공  란</t>
    <phoneticPr fontId="5" type="noConversion"/>
  </si>
  <si>
    <t xml:space="preserve">월 </t>
  </si>
  <si>
    <t>담당</t>
    <phoneticPr fontId="5" type="noConversion"/>
  </si>
  <si>
    <t xml:space="preserve">항목 </t>
  </si>
  <si>
    <t>배정금액</t>
    <phoneticPr fontId="5" type="noConversion"/>
  </si>
  <si>
    <t>집행</t>
  </si>
  <si>
    <t>식비</t>
    <phoneticPr fontId="5" type="noConversion"/>
  </si>
  <si>
    <t>임원단</t>
    <phoneticPr fontId="5" type="noConversion"/>
  </si>
  <si>
    <t>회의비</t>
    <phoneticPr fontId="5" type="noConversion"/>
  </si>
  <si>
    <t xml:space="preserve">생일 및 새신자 </t>
    <phoneticPr fontId="5" type="noConversion"/>
  </si>
  <si>
    <t>활동비</t>
  </si>
  <si>
    <t>소  계</t>
  </si>
  <si>
    <t>사업비</t>
    <phoneticPr fontId="4" type="noConversion"/>
  </si>
  <si>
    <t>카드</t>
    <phoneticPr fontId="4" type="noConversion"/>
  </si>
  <si>
    <t>현금</t>
    <phoneticPr fontId="4" type="noConversion"/>
  </si>
  <si>
    <t>비고</t>
    <phoneticPr fontId="4" type="noConversion"/>
  </si>
  <si>
    <r>
      <t xml:space="preserve">    &lt; 2018년 포이에마 청년부 5월 지출 내역 &gt; </t>
    </r>
    <r>
      <rPr>
        <b/>
        <sz val="20"/>
        <rFont val="HY견명조"/>
        <family val="1"/>
        <charset val="129"/>
      </rPr>
      <t>(기록자 : 윤다인)</t>
    </r>
    <phoneticPr fontId="5" type="noConversion"/>
  </si>
  <si>
    <t>5월 예산 받음</t>
    <phoneticPr fontId="5" type="noConversion"/>
  </si>
  <si>
    <t>[셀모임 식사비 지원]
 * 어반소스
  - 라즈베리무스 외 6개</t>
    <phoneticPr fontId="5" type="noConversion"/>
  </si>
  <si>
    <t>카드</t>
    <phoneticPr fontId="4" type="noConversion"/>
  </si>
  <si>
    <t>[주일 점심식사]
 * 한솥(둔촌역점)
  - 참치마요 외</t>
    <phoneticPr fontId="4" type="noConversion"/>
  </si>
  <si>
    <t>[담당목사님 심방비]
 * 스타벅스(둔촌동점)
  - 스타벅스카드 재충전</t>
    <phoneticPr fontId="4" type="noConversion"/>
  </si>
  <si>
    <t>[소풍 점심식사]
 * 피자헛(성내본점)
  - 피자 및 음료</t>
    <phoneticPr fontId="4" type="noConversion"/>
  </si>
  <si>
    <t>[5월 생일 대상자 축하]
 * 파리바게뜨(풍납)
  - 케익 1개</t>
    <phoneticPr fontId="4" type="noConversion"/>
  </si>
  <si>
    <t>[셀모임 간식]
 * 롯데슈퍼999(풍납점)
  - 과자류 및 음료 등</t>
    <phoneticPr fontId="4" type="noConversion"/>
  </si>
  <si>
    <t xml:space="preserve">[소풍 간식]
 * GS25(올림픽공원점)   
  - 과자 및 음료 등 </t>
    <phoneticPr fontId="4" type="noConversion"/>
  </si>
  <si>
    <t xml:space="preserve">[소풍 점심식사]
 * 호식이두마리치킨(성내점)
  - 치킨 및 음료 </t>
    <phoneticPr fontId="4" type="noConversion"/>
  </si>
  <si>
    <t>[소풍 필요용품 구입]
 * 문구센타위드(강동구)
  - 돗자리 외</t>
    <phoneticPr fontId="5" type="noConversion"/>
  </si>
  <si>
    <t>[임원회의 및 식사]
 * 아웃백(잠실점)
  - 식대</t>
    <phoneticPr fontId="4" type="noConversion"/>
  </si>
  <si>
    <t>[스승의날 케익 구입]
 * 파리바게뜨(성내)
  - 케익 1개</t>
    <phoneticPr fontId="4" type="noConversion"/>
  </si>
  <si>
    <t>[주일 점심식사]
 * 한솥(둔촌역점)
  - 고기고기 외</t>
    <phoneticPr fontId="4" type="noConversion"/>
  </si>
  <si>
    <t>[청년부 필요용품 구입]
 * 세븐일레븐(강동오륜점)
  - 음식물종량제 외</t>
    <phoneticPr fontId="4" type="noConversion"/>
  </si>
  <si>
    <t>[청년부 주일 점심식사]
 * 한솥(둔촌역점)
  - 고기고기 외</t>
    <phoneticPr fontId="4" type="noConversion"/>
  </si>
  <si>
    <t>[청년부 전체 친교를 위한 식사]
 * 청년다방(강동구청점)
  - 식대</t>
    <phoneticPr fontId="4" type="noConversion"/>
  </si>
  <si>
    <t>[청년부 전체 간식
 (셀모임 및 기타모임 시 필요)]
 * 싱싱마트(풍납동)
  - 과자 및 음료 등</t>
    <phoneticPr fontId="4" type="noConversion"/>
  </si>
  <si>
    <t>현금 지원해 주고 영수증 받음</t>
    <phoneticPr fontId="4" type="noConversion"/>
  </si>
  <si>
    <t>이필원 청년 
선결제 및 후지급</t>
    <phoneticPr fontId="4" type="noConversion"/>
  </si>
  <si>
    <t>옥은찬 청년 
선결제 및 후지급</t>
    <phoneticPr fontId="4" type="noConversion"/>
  </si>
  <si>
    <t>5</t>
    <phoneticPr fontId="5" type="noConversion"/>
  </si>
  <si>
    <t>운영비</t>
    <phoneticPr fontId="4" type="noConversion"/>
  </si>
  <si>
    <t>사업비</t>
    <phoneticPr fontId="4" type="noConversion"/>
  </si>
  <si>
    <t>활동비</t>
    <phoneticPr fontId="4" type="noConversion"/>
  </si>
  <si>
    <t>5월소풍</t>
    <phoneticPr fontId="4" type="noConversion"/>
  </si>
  <si>
    <t>셀모임 및 친교 지원</t>
    <phoneticPr fontId="5" type="noConversion"/>
  </si>
  <si>
    <t>봄소풍</t>
    <phoneticPr fontId="4" type="noConversion"/>
  </si>
  <si>
    <t>예비비</t>
    <phoneticPr fontId="4" type="noConversion"/>
  </si>
  <si>
    <t>사무용품 구매 및 행사 지원비용</t>
    <phoneticPr fontId="4" type="noConversion"/>
  </si>
  <si>
    <t>목사님 심방비</t>
    <phoneticPr fontId="5" type="noConversion"/>
  </si>
  <si>
    <t>담당목사</t>
    <phoneticPr fontId="5" type="noConversion"/>
  </si>
  <si>
    <t>임원단</t>
    <phoneticPr fontId="4" type="noConversion"/>
  </si>
  <si>
    <t>임원단</t>
    <phoneticPr fontId="5" type="noConversion"/>
  </si>
  <si>
    <t>예비비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</si>
</sst>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;#,##0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0"/>
      <name val="HY견명조"/>
      <family val="1"/>
      <charset val="129"/>
    </font>
    <font>
      <b/>
      <sz val="16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6"/>
      <color theme="1"/>
      <name val="맑은 고딕"/>
      <family val="2"/>
      <charset val="129"/>
      <scheme val="minor"/>
    </font>
    <font>
      <b/>
      <sz val="14"/>
      <name val="HY견명조"/>
      <family val="1"/>
      <charset val="129"/>
    </font>
    <font>
      <b/>
      <sz val="26"/>
      <name val="HY견명조"/>
      <family val="1"/>
      <charset val="129"/>
    </font>
    <font>
      <b/>
      <sz val="20"/>
      <name val="휴먼명조"/>
      <family val="3"/>
      <charset val="129"/>
    </font>
    <font>
      <b/>
      <sz val="20"/>
      <color theme="1"/>
      <name val="휴먼명조"/>
      <family val="3"/>
      <charset val="129"/>
    </font>
    <font>
      <sz val="20"/>
      <name val="휴먼명조"/>
      <family val="3"/>
      <charset val="129"/>
    </font>
    <font>
      <sz val="20"/>
      <color theme="1"/>
      <name val="휴먼명조"/>
      <family val="3"/>
      <charset val="129"/>
    </font>
    <font>
      <sz val="20"/>
      <name val="HY견명조"/>
      <family val="1"/>
      <charset val="129"/>
    </font>
    <font>
      <sz val="20"/>
      <color rgb="FFFF0000"/>
      <name val="HY견명조"/>
      <family val="1"/>
      <charset val="129"/>
    </font>
    <font>
      <sz val="20"/>
      <color theme="1"/>
      <name val="HY견명조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41" fontId="6" fillId="0" borderId="0" xfId="1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41" fontId="0" fillId="0" borderId="0" xfId="0" applyNumberFormat="1">
      <alignment vertical="center"/>
    </xf>
    <xf numFmtId="176" fontId="8" fillId="0" borderId="0" xfId="0" applyNumberFormat="1" applyFont="1" applyFill="1" applyBorder="1" applyAlignment="1">
      <alignment horizontal="right" vertical="center"/>
    </xf>
    <xf numFmtId="49" fontId="10" fillId="3" borderId="1" xfId="0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41" fontId="12" fillId="0" borderId="0" xfId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 wrapText="1"/>
    </xf>
    <xf numFmtId="41" fontId="12" fillId="0" borderId="3" xfId="1" applyFont="1" applyFill="1" applyBorder="1" applyAlignment="1">
      <alignment horizontal="center" vertical="center"/>
    </xf>
    <xf numFmtId="41" fontId="12" fillId="0" borderId="3" xfId="0" applyNumberFormat="1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41" fontId="10" fillId="3" borderId="3" xfId="1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left" vertical="center" wrapText="1"/>
    </xf>
    <xf numFmtId="41" fontId="15" fillId="0" borderId="2" xfId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left" vertical="center" wrapText="1"/>
    </xf>
    <xf numFmtId="41" fontId="14" fillId="0" borderId="3" xfId="1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14" fillId="0" borderId="3" xfId="1" applyNumberFormat="1" applyFont="1" applyFill="1" applyBorder="1" applyAlignment="1">
      <alignment horizontal="center" vertical="center"/>
    </xf>
    <xf numFmtId="41" fontId="2" fillId="2" borderId="3" xfId="1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12" xfId="0" applyNumberFormat="1" applyFont="1" applyFill="1" applyBorder="1" applyAlignment="1">
      <alignment horizontal="center" vertical="center" wrapText="1"/>
    </xf>
    <xf numFmtId="49" fontId="10" fillId="3" borderId="9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49" fontId="12" fillId="0" borderId="9" xfId="0" applyNumberFormat="1" applyFont="1" applyFill="1" applyBorder="1" applyAlignment="1">
      <alignment horizontal="center" vertical="center"/>
    </xf>
    <xf numFmtId="49" fontId="12" fillId="0" borderId="8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49" fontId="12" fillId="0" borderId="13" xfId="0" applyNumberFormat="1" applyFont="1" applyFill="1" applyBorder="1" applyAlignment="1">
      <alignment horizontal="center" vertical="center"/>
    </xf>
    <xf numFmtId="49" fontId="12" fillId="0" borderId="11" xfId="0" applyNumberFormat="1" applyFont="1" applyFill="1" applyBorder="1" applyAlignment="1">
      <alignment horizontal="center" vertical="center"/>
    </xf>
    <xf numFmtId="49" fontId="12" fillId="0" borderId="10" xfId="0" applyNumberFormat="1" applyFont="1" applyFill="1" applyBorder="1" applyAlignment="1">
      <alignment horizontal="center" vertical="center"/>
    </xf>
    <xf numFmtId="41" fontId="12" fillId="0" borderId="7" xfId="0" applyNumberFormat="1" applyFont="1" applyFill="1" applyBorder="1" applyAlignment="1">
      <alignment horizontal="center" vertical="center"/>
    </xf>
    <xf numFmtId="41" fontId="12" fillId="0" borderId="8" xfId="0" applyNumberFormat="1" applyFont="1" applyFill="1" applyBorder="1" applyAlignment="1">
      <alignment horizontal="center" vertical="center"/>
    </xf>
    <xf numFmtId="41" fontId="12" fillId="0" borderId="2" xfId="0" applyNumberFormat="1" applyFont="1" applyFill="1" applyBorder="1" applyAlignment="1">
      <alignment horizontal="center" vertical="center"/>
    </xf>
    <xf numFmtId="41" fontId="12" fillId="0" borderId="7" xfId="1" applyFont="1" applyFill="1" applyBorder="1" applyAlignment="1">
      <alignment horizontal="center" vertical="center"/>
    </xf>
    <xf numFmtId="41" fontId="12" fillId="0" borderId="8" xfId="1" applyFont="1" applyFill="1" applyBorder="1" applyAlignment="1">
      <alignment horizontal="center" vertical="center"/>
    </xf>
    <xf numFmtId="41" fontId="12" fillId="0" borderId="2" xfId="1" applyFont="1" applyFill="1" applyBorder="1" applyAlignment="1">
      <alignment horizontal="center" vertical="center"/>
    </xf>
    <xf numFmtId="49" fontId="10" fillId="3" borderId="4" xfId="0" applyNumberFormat="1" applyFont="1" applyFill="1" applyBorder="1" applyAlignment="1">
      <alignment horizontal="center" vertical="center"/>
    </xf>
    <xf numFmtId="49" fontId="10" fillId="3" borderId="5" xfId="0" applyNumberFormat="1" applyFont="1" applyFill="1" applyBorder="1" applyAlignment="1">
      <alignment horizontal="center" vertical="center"/>
    </xf>
    <xf numFmtId="49" fontId="10" fillId="3" borderId="6" xfId="0" applyNumberFormat="1" applyFont="1" applyFill="1" applyBorder="1" applyAlignment="1">
      <alignment horizontal="center" vertical="center"/>
    </xf>
    <xf numFmtId="41" fontId="12" fillId="0" borderId="9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1" fontId="12" fillId="0" borderId="9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4"/>
  <sheetViews>
    <sheetView tabSelected="1" view="pageBreakPreview" zoomScale="55" zoomScaleNormal="70" zoomScaleSheetLayoutView="55" workbookViewId="0">
      <pane ySplit="4" topLeftCell="A5" activePane="bottomLeft" state="frozen"/>
      <selection pane="bottomLeft" activeCell="C4" sqref="C4"/>
    </sheetView>
  </sheetViews>
  <sheetFormatPr defaultRowHeight="16.5"/>
  <cols>
    <col min="1" max="1" width="10.25" customWidth="1"/>
    <col min="2" max="2" width="7.125" bestFit="1" customWidth="1"/>
    <col min="3" max="3" width="12.75" bestFit="1" customWidth="1"/>
    <col min="4" max="4" width="18.5" bestFit="1" customWidth="1"/>
    <col min="5" max="5" width="64.75" customWidth="1"/>
    <col min="6" max="6" width="28.375" bestFit="1" customWidth="1"/>
    <col min="7" max="7" width="26.625" bestFit="1" customWidth="1"/>
    <col min="8" max="8" width="28.375" bestFit="1" customWidth="1"/>
    <col min="9" max="9" width="42" bestFit="1" customWidth="1"/>
    <col min="10" max="10" width="30.5" style="40" customWidth="1"/>
    <col min="12" max="12" width="10.25" bestFit="1" customWidth="1"/>
  </cols>
  <sheetData>
    <row r="1" spans="1:10" ht="20.100000000000001" customHeight="1">
      <c r="A1" s="48" t="s">
        <v>32</v>
      </c>
      <c r="B1" s="49"/>
      <c r="C1" s="49"/>
      <c r="D1" s="49"/>
      <c r="E1" s="49"/>
      <c r="F1" s="49"/>
      <c r="G1" s="49"/>
      <c r="H1" s="49"/>
      <c r="I1" s="49"/>
      <c r="J1" s="49"/>
    </row>
    <row r="2" spans="1:10" ht="20.100000000000001" customHeight="1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20.100000000000001" customHeight="1">
      <c r="A3" s="1"/>
      <c r="B3" s="1"/>
      <c r="C3" s="1"/>
      <c r="D3" s="1"/>
      <c r="E3" s="1"/>
      <c r="F3" s="1"/>
      <c r="G3" s="1"/>
      <c r="H3" s="1"/>
      <c r="I3" s="1"/>
      <c r="J3" s="9" t="s">
        <v>0</v>
      </c>
    </row>
    <row r="4" spans="1:10" ht="51.75" thickBot="1">
      <c r="A4" s="20" t="s">
        <v>1</v>
      </c>
      <c r="B4" s="21" t="s">
        <v>2</v>
      </c>
      <c r="C4" s="21" t="s">
        <v>3</v>
      </c>
      <c r="D4" s="21" t="s">
        <v>4</v>
      </c>
      <c r="E4" s="20" t="s">
        <v>5</v>
      </c>
      <c r="F4" s="21" t="s">
        <v>6</v>
      </c>
      <c r="G4" s="21" t="s">
        <v>7</v>
      </c>
      <c r="H4" s="21" t="s">
        <v>8</v>
      </c>
      <c r="I4" s="20" t="s">
        <v>9</v>
      </c>
      <c r="J4" s="39" t="s">
        <v>10</v>
      </c>
    </row>
    <row r="5" spans="1:10" ht="66" customHeight="1" thickTop="1">
      <c r="A5" s="22"/>
      <c r="B5" s="23">
        <v>5</v>
      </c>
      <c r="C5" s="23"/>
      <c r="D5" s="24" t="s">
        <v>11</v>
      </c>
      <c r="E5" s="25" t="s">
        <v>33</v>
      </c>
      <c r="F5" s="26">
        <v>1000000</v>
      </c>
      <c r="G5" s="26"/>
      <c r="H5" s="26">
        <f>F5-G5</f>
        <v>1000000</v>
      </c>
      <c r="I5" s="27" t="s">
        <v>12</v>
      </c>
      <c r="J5" s="28"/>
    </row>
    <row r="6" spans="1:10" ht="76.5">
      <c r="A6" s="29">
        <v>1</v>
      </c>
      <c r="B6" s="23">
        <v>5</v>
      </c>
      <c r="C6" s="29">
        <v>5</v>
      </c>
      <c r="D6" s="30" t="s">
        <v>28</v>
      </c>
      <c r="E6" s="31" t="s">
        <v>34</v>
      </c>
      <c r="F6" s="32"/>
      <c r="G6" s="32">
        <v>50000</v>
      </c>
      <c r="H6" s="32">
        <f t="shared" ref="H6:H23" si="0">H5-G6</f>
        <v>950000</v>
      </c>
      <c r="I6" s="33" t="s">
        <v>35</v>
      </c>
      <c r="J6" s="34" t="s">
        <v>51</v>
      </c>
    </row>
    <row r="7" spans="1:10" ht="76.5">
      <c r="A7" s="29">
        <v>2</v>
      </c>
      <c r="B7" s="23">
        <v>5</v>
      </c>
      <c r="C7" s="29">
        <v>6</v>
      </c>
      <c r="D7" s="30" t="s">
        <v>55</v>
      </c>
      <c r="E7" s="31" t="s">
        <v>39</v>
      </c>
      <c r="F7" s="32"/>
      <c r="G7" s="32">
        <v>20700</v>
      </c>
      <c r="H7" s="32">
        <f t="shared" si="0"/>
        <v>929300</v>
      </c>
      <c r="I7" s="33" t="s">
        <v>29</v>
      </c>
      <c r="J7" s="34"/>
    </row>
    <row r="8" spans="1:10" ht="76.5">
      <c r="A8" s="29">
        <v>3</v>
      </c>
      <c r="B8" s="23">
        <v>5</v>
      </c>
      <c r="C8" s="29">
        <v>6</v>
      </c>
      <c r="D8" s="30" t="s">
        <v>56</v>
      </c>
      <c r="E8" s="31" t="s">
        <v>40</v>
      </c>
      <c r="F8" s="32"/>
      <c r="G8" s="32">
        <v>53520</v>
      </c>
      <c r="H8" s="32">
        <f t="shared" si="0"/>
        <v>875780</v>
      </c>
      <c r="I8" s="33" t="s">
        <v>29</v>
      </c>
      <c r="J8" s="34"/>
    </row>
    <row r="9" spans="1:10" ht="76.5">
      <c r="A9" s="29">
        <v>4</v>
      </c>
      <c r="B9" s="23">
        <v>5</v>
      </c>
      <c r="C9" s="29">
        <v>6</v>
      </c>
      <c r="D9" s="30" t="s">
        <v>56</v>
      </c>
      <c r="E9" s="31" t="s">
        <v>36</v>
      </c>
      <c r="F9" s="32"/>
      <c r="G9" s="32">
        <v>36400</v>
      </c>
      <c r="H9" s="32">
        <f t="shared" si="0"/>
        <v>839380</v>
      </c>
      <c r="I9" s="33" t="s">
        <v>29</v>
      </c>
      <c r="J9" s="34"/>
    </row>
    <row r="10" spans="1:10" ht="76.5">
      <c r="A10" s="29">
        <v>5</v>
      </c>
      <c r="B10" s="23">
        <v>5</v>
      </c>
      <c r="C10" s="29">
        <v>9</v>
      </c>
      <c r="D10" s="30" t="s">
        <v>57</v>
      </c>
      <c r="E10" s="31" t="s">
        <v>37</v>
      </c>
      <c r="F10" s="32"/>
      <c r="G10" s="32">
        <v>150000</v>
      </c>
      <c r="H10" s="32">
        <f t="shared" si="0"/>
        <v>689380</v>
      </c>
      <c r="I10" s="34" t="s">
        <v>29</v>
      </c>
      <c r="J10" s="35"/>
    </row>
    <row r="11" spans="1:10" ht="76.5">
      <c r="A11" s="29">
        <v>6</v>
      </c>
      <c r="B11" s="23">
        <v>5</v>
      </c>
      <c r="C11" s="29">
        <v>13</v>
      </c>
      <c r="D11" s="30" t="s">
        <v>58</v>
      </c>
      <c r="E11" s="31" t="s">
        <v>38</v>
      </c>
      <c r="F11" s="32"/>
      <c r="G11" s="32">
        <v>97020</v>
      </c>
      <c r="H11" s="32">
        <f t="shared" si="0"/>
        <v>592360</v>
      </c>
      <c r="I11" s="34" t="s">
        <v>29</v>
      </c>
      <c r="J11" s="35"/>
    </row>
    <row r="12" spans="1:10" ht="76.5">
      <c r="A12" s="29">
        <v>7</v>
      </c>
      <c r="B12" s="23">
        <v>5</v>
      </c>
      <c r="C12" s="29">
        <v>13</v>
      </c>
      <c r="D12" s="30" t="s">
        <v>58</v>
      </c>
      <c r="E12" s="31" t="s">
        <v>41</v>
      </c>
      <c r="F12" s="32"/>
      <c r="G12" s="32">
        <v>32220</v>
      </c>
      <c r="H12" s="32">
        <f t="shared" si="0"/>
        <v>560140</v>
      </c>
      <c r="I12" s="34" t="s">
        <v>29</v>
      </c>
      <c r="J12" s="35" t="s">
        <v>52</v>
      </c>
    </row>
    <row r="13" spans="1:10" ht="76.5">
      <c r="A13" s="29">
        <v>8</v>
      </c>
      <c r="B13" s="23">
        <v>5</v>
      </c>
      <c r="C13" s="29">
        <v>13</v>
      </c>
      <c r="D13" s="30" t="s">
        <v>58</v>
      </c>
      <c r="E13" s="31" t="s">
        <v>41</v>
      </c>
      <c r="F13" s="32"/>
      <c r="G13" s="32">
        <v>10700</v>
      </c>
      <c r="H13" s="32">
        <f t="shared" si="0"/>
        <v>549440</v>
      </c>
      <c r="I13" s="34" t="s">
        <v>29</v>
      </c>
      <c r="J13" s="35"/>
    </row>
    <row r="14" spans="1:10" ht="76.5">
      <c r="A14" s="29">
        <v>9</v>
      </c>
      <c r="B14" s="23">
        <v>5</v>
      </c>
      <c r="C14" s="29">
        <v>13</v>
      </c>
      <c r="D14" s="30" t="s">
        <v>58</v>
      </c>
      <c r="E14" s="31" t="s">
        <v>41</v>
      </c>
      <c r="F14" s="32"/>
      <c r="G14" s="32">
        <v>23400</v>
      </c>
      <c r="H14" s="32">
        <f t="shared" si="0"/>
        <v>526040</v>
      </c>
      <c r="I14" s="34" t="s">
        <v>29</v>
      </c>
      <c r="J14" s="35"/>
    </row>
    <row r="15" spans="1:10" ht="76.5">
      <c r="A15" s="29">
        <v>10</v>
      </c>
      <c r="B15" s="23">
        <v>5</v>
      </c>
      <c r="C15" s="29">
        <v>13</v>
      </c>
      <c r="D15" s="30" t="s">
        <v>58</v>
      </c>
      <c r="E15" s="31" t="s">
        <v>42</v>
      </c>
      <c r="F15" s="32"/>
      <c r="G15" s="32">
        <v>40000</v>
      </c>
      <c r="H15" s="32">
        <f t="shared" si="0"/>
        <v>486040</v>
      </c>
      <c r="I15" s="34" t="s">
        <v>29</v>
      </c>
      <c r="J15" s="35"/>
    </row>
    <row r="16" spans="1:10" ht="76.5">
      <c r="A16" s="29">
        <v>11</v>
      </c>
      <c r="B16" s="23">
        <v>5</v>
      </c>
      <c r="C16" s="29">
        <v>13</v>
      </c>
      <c r="D16" s="30" t="s">
        <v>58</v>
      </c>
      <c r="E16" s="31" t="s">
        <v>43</v>
      </c>
      <c r="F16" s="32"/>
      <c r="G16" s="32">
        <v>5500</v>
      </c>
      <c r="H16" s="32">
        <f t="shared" si="0"/>
        <v>480540</v>
      </c>
      <c r="I16" s="34" t="s">
        <v>29</v>
      </c>
      <c r="J16" s="35"/>
    </row>
    <row r="17" spans="1:12" ht="76.5">
      <c r="A17" s="29">
        <v>12</v>
      </c>
      <c r="B17" s="23">
        <v>5</v>
      </c>
      <c r="C17" s="29">
        <v>18</v>
      </c>
      <c r="D17" s="30" t="s">
        <v>55</v>
      </c>
      <c r="E17" s="31" t="s">
        <v>44</v>
      </c>
      <c r="F17" s="32"/>
      <c r="G17" s="32">
        <v>64345</v>
      </c>
      <c r="H17" s="32">
        <f t="shared" si="0"/>
        <v>416195</v>
      </c>
      <c r="I17" s="34" t="s">
        <v>29</v>
      </c>
      <c r="J17" s="35" t="s">
        <v>53</v>
      </c>
    </row>
    <row r="18" spans="1:12" ht="76.5">
      <c r="A18" s="29">
        <v>13</v>
      </c>
      <c r="B18" s="23">
        <v>5</v>
      </c>
      <c r="C18" s="29">
        <v>20</v>
      </c>
      <c r="D18" s="29" t="s">
        <v>61</v>
      </c>
      <c r="E18" s="31" t="s">
        <v>45</v>
      </c>
      <c r="F18" s="32"/>
      <c r="G18" s="32">
        <v>23400</v>
      </c>
      <c r="H18" s="32">
        <f t="shared" si="0"/>
        <v>392795</v>
      </c>
      <c r="I18" s="34" t="s">
        <v>30</v>
      </c>
      <c r="J18" s="35"/>
    </row>
    <row r="19" spans="1:12" ht="76.5">
      <c r="A19" s="29">
        <v>14</v>
      </c>
      <c r="B19" s="23">
        <v>5</v>
      </c>
      <c r="C19" s="29">
        <v>20</v>
      </c>
      <c r="D19" s="29" t="s">
        <v>56</v>
      </c>
      <c r="E19" s="31" t="s">
        <v>46</v>
      </c>
      <c r="F19" s="32"/>
      <c r="G19" s="32">
        <v>49100</v>
      </c>
      <c r="H19" s="32">
        <f t="shared" si="0"/>
        <v>343695</v>
      </c>
      <c r="I19" s="34" t="s">
        <v>30</v>
      </c>
      <c r="J19" s="35"/>
    </row>
    <row r="20" spans="1:12" ht="76.5">
      <c r="A20" s="29">
        <v>15</v>
      </c>
      <c r="B20" s="23">
        <v>5</v>
      </c>
      <c r="C20" s="29">
        <v>20</v>
      </c>
      <c r="D20" s="29" t="s">
        <v>67</v>
      </c>
      <c r="E20" s="31" t="s">
        <v>47</v>
      </c>
      <c r="F20" s="32"/>
      <c r="G20" s="32">
        <v>6000</v>
      </c>
      <c r="H20" s="32">
        <f t="shared" si="0"/>
        <v>337695</v>
      </c>
      <c r="I20" s="34" t="s">
        <v>29</v>
      </c>
      <c r="J20" s="35"/>
      <c r="L20" s="8"/>
    </row>
    <row r="21" spans="1:12" ht="76.5">
      <c r="A21" s="29">
        <v>16</v>
      </c>
      <c r="B21" s="23">
        <v>5</v>
      </c>
      <c r="C21" s="29">
        <v>27</v>
      </c>
      <c r="D21" s="29" t="s">
        <v>28</v>
      </c>
      <c r="E21" s="31" t="s">
        <v>48</v>
      </c>
      <c r="F21" s="32"/>
      <c r="G21" s="32">
        <v>43000</v>
      </c>
      <c r="H21" s="32">
        <f t="shared" si="0"/>
        <v>294695</v>
      </c>
      <c r="I21" s="34" t="s">
        <v>30</v>
      </c>
      <c r="J21" s="35"/>
    </row>
    <row r="22" spans="1:12" ht="66" customHeight="1">
      <c r="A22" s="29">
        <v>17</v>
      </c>
      <c r="B22" s="23">
        <v>5</v>
      </c>
      <c r="C22" s="29">
        <v>27</v>
      </c>
      <c r="D22" s="29" t="s">
        <v>28</v>
      </c>
      <c r="E22" s="31" t="s">
        <v>49</v>
      </c>
      <c r="F22" s="32"/>
      <c r="G22" s="32">
        <v>98000</v>
      </c>
      <c r="H22" s="32">
        <f t="shared" si="0"/>
        <v>196695</v>
      </c>
      <c r="I22" s="34" t="s">
        <v>30</v>
      </c>
      <c r="J22" s="35"/>
    </row>
    <row r="23" spans="1:12" ht="102">
      <c r="A23" s="29">
        <v>18</v>
      </c>
      <c r="B23" s="23">
        <v>5</v>
      </c>
      <c r="C23" s="29">
        <v>29</v>
      </c>
      <c r="D23" s="29" t="s">
        <v>28</v>
      </c>
      <c r="E23" s="31" t="s">
        <v>50</v>
      </c>
      <c r="F23" s="32"/>
      <c r="G23" s="32">
        <v>196000</v>
      </c>
      <c r="H23" s="36">
        <f t="shared" si="0"/>
        <v>695</v>
      </c>
      <c r="I23" s="34" t="s">
        <v>30</v>
      </c>
      <c r="J23" s="35"/>
    </row>
    <row r="24" spans="1:12" ht="42" customHeight="1">
      <c r="A24" s="50" t="s">
        <v>15</v>
      </c>
      <c r="B24" s="51"/>
      <c r="C24" s="51"/>
      <c r="D24" s="51"/>
      <c r="E24" s="52"/>
      <c r="F24" s="37">
        <f>SUM(F5:F18)</f>
        <v>1000000</v>
      </c>
      <c r="G24" s="37">
        <f>SUM(G6:G23)</f>
        <v>999305</v>
      </c>
      <c r="H24" s="37">
        <f>F24-G24</f>
        <v>695</v>
      </c>
      <c r="I24" s="53" t="s">
        <v>16</v>
      </c>
      <c r="J24" s="54"/>
    </row>
    <row r="25" spans="1:12" ht="24.95" customHeight="1">
      <c r="A25" s="2"/>
      <c r="B25" s="3"/>
      <c r="C25" s="3"/>
      <c r="D25" s="3"/>
      <c r="E25" s="4"/>
      <c r="F25" s="5"/>
      <c r="G25" s="3"/>
      <c r="H25" s="3"/>
      <c r="I25" s="6"/>
      <c r="J25" s="6"/>
    </row>
    <row r="26" spans="1:12" ht="35.1" customHeight="1" thickBot="1">
      <c r="A26" s="7"/>
      <c r="B26" s="43" t="s">
        <v>17</v>
      </c>
      <c r="C26" s="43" t="s">
        <v>4</v>
      </c>
      <c r="D26" s="43" t="s">
        <v>18</v>
      </c>
      <c r="E26" s="11" t="s">
        <v>19</v>
      </c>
      <c r="F26" s="10" t="s">
        <v>20</v>
      </c>
      <c r="G26" s="10" t="s">
        <v>21</v>
      </c>
      <c r="H26" s="10" t="s">
        <v>8</v>
      </c>
      <c r="I26" s="12" t="s">
        <v>31</v>
      </c>
    </row>
    <row r="27" spans="1:12" ht="35.1" customHeight="1" thickTop="1">
      <c r="A27" s="7"/>
      <c r="B27" s="61" t="s">
        <v>54</v>
      </c>
      <c r="C27" s="58" t="s">
        <v>14</v>
      </c>
      <c r="D27" s="58" t="s">
        <v>66</v>
      </c>
      <c r="E27" s="42" t="s">
        <v>59</v>
      </c>
      <c r="F27" s="13">
        <v>200000</v>
      </c>
      <c r="G27" s="64">
        <v>734860</v>
      </c>
      <c r="H27" s="67">
        <f>700000-G27</f>
        <v>-34860</v>
      </c>
      <c r="I27" s="45"/>
    </row>
    <row r="28" spans="1:12" ht="35.1" customHeight="1">
      <c r="A28" s="7"/>
      <c r="B28" s="62"/>
      <c r="C28" s="59"/>
      <c r="D28" s="59"/>
      <c r="E28" s="41" t="s">
        <v>22</v>
      </c>
      <c r="F28" s="15">
        <v>200000</v>
      </c>
      <c r="G28" s="65"/>
      <c r="H28" s="68"/>
      <c r="I28" s="46"/>
    </row>
    <row r="29" spans="1:12" ht="35.1" customHeight="1">
      <c r="A29" s="7"/>
      <c r="B29" s="62"/>
      <c r="C29" s="60"/>
      <c r="D29" s="60"/>
      <c r="E29" s="41" t="s">
        <v>60</v>
      </c>
      <c r="F29" s="15">
        <v>300000</v>
      </c>
      <c r="G29" s="66"/>
      <c r="H29" s="69"/>
      <c r="I29" s="47"/>
    </row>
    <row r="30" spans="1:12" ht="35.1" customHeight="1">
      <c r="A30" s="7"/>
      <c r="B30" s="62"/>
      <c r="C30" s="55" t="s">
        <v>13</v>
      </c>
      <c r="D30" s="55" t="s">
        <v>23</v>
      </c>
      <c r="E30" s="41" t="s">
        <v>24</v>
      </c>
      <c r="F30" s="15">
        <v>100000</v>
      </c>
      <c r="G30" s="73">
        <v>108445</v>
      </c>
      <c r="H30" s="75">
        <f>150000-G30</f>
        <v>41555</v>
      </c>
      <c r="I30" s="56"/>
    </row>
    <row r="31" spans="1:12" ht="35.1" customHeight="1">
      <c r="A31" s="7"/>
      <c r="B31" s="62"/>
      <c r="C31" s="55"/>
      <c r="D31" s="55"/>
      <c r="E31" s="41" t="s">
        <v>25</v>
      </c>
      <c r="F31" s="15">
        <v>50000</v>
      </c>
      <c r="G31" s="74"/>
      <c r="H31" s="69"/>
      <c r="I31" s="57"/>
    </row>
    <row r="32" spans="1:12" ht="26.25">
      <c r="A32" s="7"/>
      <c r="B32" s="62"/>
      <c r="C32" s="44" t="s">
        <v>26</v>
      </c>
      <c r="D32" s="14" t="s">
        <v>64</v>
      </c>
      <c r="E32" s="41" t="s">
        <v>63</v>
      </c>
      <c r="F32" s="15">
        <v>100000</v>
      </c>
      <c r="G32" s="16">
        <v>150000</v>
      </c>
      <c r="H32" s="15">
        <f>F32-G32</f>
        <v>-50000</v>
      </c>
      <c r="I32" s="17"/>
    </row>
    <row r="33" spans="1:9" ht="26.25">
      <c r="A33" s="7"/>
      <c r="B33" s="63"/>
      <c r="C33" s="44" t="s">
        <v>61</v>
      </c>
      <c r="D33" s="14" t="s">
        <v>65</v>
      </c>
      <c r="E33" s="41" t="s">
        <v>62</v>
      </c>
      <c r="F33" s="15">
        <v>50000</v>
      </c>
      <c r="G33" s="16">
        <v>6000</v>
      </c>
      <c r="H33" s="15">
        <f>F33-G33</f>
        <v>44000</v>
      </c>
      <c r="I33" s="38"/>
    </row>
    <row r="34" spans="1:9" ht="35.1" customHeight="1">
      <c r="A34" s="7"/>
      <c r="B34" s="70" t="s">
        <v>27</v>
      </c>
      <c r="C34" s="71"/>
      <c r="D34" s="71"/>
      <c r="E34" s="72"/>
      <c r="F34" s="18">
        <f>SUM(F27:F33)</f>
        <v>1000000</v>
      </c>
      <c r="G34" s="18">
        <f>SUM(G27:G33)</f>
        <v>999305</v>
      </c>
      <c r="H34" s="18">
        <f>SUM(H27:H33)</f>
        <v>695</v>
      </c>
      <c r="I34" s="19"/>
    </row>
  </sheetData>
  <mergeCells count="15">
    <mergeCell ref="B34:E34"/>
    <mergeCell ref="G30:G31"/>
    <mergeCell ref="H30:H31"/>
    <mergeCell ref="I27:I29"/>
    <mergeCell ref="A1:J2"/>
    <mergeCell ref="A24:E24"/>
    <mergeCell ref="I24:J24"/>
    <mergeCell ref="C30:C31"/>
    <mergeCell ref="D30:D31"/>
    <mergeCell ref="I30:I31"/>
    <mergeCell ref="D27:D29"/>
    <mergeCell ref="C27:C29"/>
    <mergeCell ref="B27:B33"/>
    <mergeCell ref="G27:G29"/>
    <mergeCell ref="H27:H29"/>
  </mergeCells>
  <phoneticPr fontId="4" type="noConversion"/>
  <conditionalFormatting sqref="F4:H4 A1:J3 F5:G23">
    <cfRule type="cellIs" dxfId="0" priority="1" stopIfTrue="1" operator="lessThan">
      <formula>0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48" fitToHeight="0" orientation="landscape" r:id="rId1"/>
  <rowBreaks count="2" manualBreakCount="2">
    <brk id="15" max="9" man="1"/>
    <brk id="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1234</cp:lastModifiedBy>
  <cp:lastPrinted>2018-06-10T02:37:53Z</cp:lastPrinted>
  <dcterms:created xsi:type="dcterms:W3CDTF">2018-05-05T12:39:33Z</dcterms:created>
  <dcterms:modified xsi:type="dcterms:W3CDTF">2018-06-10T06:28:26Z</dcterms:modified>
</cp:coreProperties>
</file>