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730" windowHeight="97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Sheet1!$A$25:$J$33</definedName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H31" i="1" l="1"/>
  <c r="H27" i="1"/>
  <c r="G31" i="1"/>
  <c r="G29" i="1"/>
  <c r="H29" i="1" s="1"/>
  <c r="G27" i="1"/>
  <c r="G32" i="1" s="1"/>
  <c r="G24" i="1"/>
  <c r="F32" i="1"/>
  <c r="F24" i="1"/>
  <c r="H5" i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32" i="1" l="1"/>
  <c r="H24" i="1"/>
</calcChain>
</file>

<file path=xl/sharedStrings.xml><?xml version="1.0" encoding="utf-8"?>
<sst xmlns="http://schemas.openxmlformats.org/spreadsheetml/2006/main" count="102" uniqueCount="63">
  <si>
    <t>(단위:원)</t>
    <phoneticPr fontId="5" type="noConversion"/>
  </si>
  <si>
    <t>증빙
번호</t>
    <phoneticPr fontId="5" type="noConversion"/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</si>
  <si>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</si>
  <si>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</si>
  <si>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</si>
  <si>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</si>
  <si>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</si>
  <si>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</si>
  <si>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</si>
  <si>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</si>
  <si>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</si>
  <si>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입금</t>
  </si>
  <si>
    <t>이체</t>
    <phoneticPr fontId="5" type="noConversion"/>
  </si>
  <si>
    <t>운영비</t>
    <phoneticPr fontId="5" type="noConversion"/>
  </si>
  <si>
    <t>사업비</t>
    <phoneticPr fontId="5" type="noConversion"/>
  </si>
  <si>
    <t>합   계</t>
    <phoneticPr fontId="5" type="noConversion"/>
  </si>
  <si>
    <t>공  란</t>
    <phoneticPr fontId="5" type="noConversion"/>
  </si>
  <si>
    <t xml:space="preserve">월 </t>
  </si>
  <si>
    <t>담당</t>
    <phoneticPr fontId="5" type="noConversion"/>
  </si>
  <si>
    <t xml:space="preserve">항목 </t>
  </si>
  <si>
    <t>배정금액</t>
    <phoneticPr fontId="5" type="noConversion"/>
  </si>
  <si>
    <t>집행</t>
  </si>
  <si>
    <t>청년부</t>
    <phoneticPr fontId="5" type="noConversion"/>
  </si>
  <si>
    <t>성경공부 및 친교 지원</t>
    <phoneticPr fontId="5" type="noConversion"/>
  </si>
  <si>
    <t>식비</t>
    <phoneticPr fontId="5" type="noConversion"/>
  </si>
  <si>
    <t>임원단</t>
    <phoneticPr fontId="5" type="noConversion"/>
  </si>
  <si>
    <t>회의비</t>
    <phoneticPr fontId="5" type="noConversion"/>
  </si>
  <si>
    <t xml:space="preserve">생일 및 새신자 </t>
    <phoneticPr fontId="5" type="noConversion"/>
  </si>
  <si>
    <t>활동비</t>
  </si>
  <si>
    <t>청년부 및
 담당목사</t>
    <phoneticPr fontId="5" type="noConversion"/>
  </si>
  <si>
    <t>청년부 운영</t>
    <phoneticPr fontId="5" type="noConversion"/>
  </si>
  <si>
    <t>소  계</t>
  </si>
  <si>
    <t>사업비</t>
    <phoneticPr fontId="4" type="noConversion"/>
  </si>
  <si>
    <t>[셀모임 간식 구입]
 * 세븐일레븐 강동오륜점
  - 1.5L 음료 6병</t>
    <phoneticPr fontId="5" type="noConversion"/>
  </si>
  <si>
    <t>카드</t>
    <phoneticPr fontId="4" type="noConversion"/>
  </si>
  <si>
    <t>[청년부 주일 점심식사]
 * 한솥 둔촌역점
  - 도시락 13개</t>
    <phoneticPr fontId="4" type="noConversion"/>
  </si>
  <si>
    <t>활동비</t>
    <phoneticPr fontId="4" type="noConversion"/>
  </si>
  <si>
    <t>[기타 소모품 구입]
 * 제이아이뮤직
  - 기타 피크 1개</t>
    <phoneticPr fontId="4" type="noConversion"/>
  </si>
  <si>
    <t>운영비</t>
    <phoneticPr fontId="4" type="noConversion"/>
  </si>
  <si>
    <t xml:space="preserve">[청년부 임원 회의비]
 * 아웃백 잠실점
  - 식대 </t>
    <phoneticPr fontId="4" type="noConversion"/>
  </si>
  <si>
    <t>[목사님 심방비]
 * 스타벅스 둔촌동점
  - 스타벅스 카드 충전</t>
    <phoneticPr fontId="4" type="noConversion"/>
  </si>
  <si>
    <t>[목사님 심방비]
 * 스타벅스 둔촌동점
  - 식대</t>
    <phoneticPr fontId="4" type="noConversion"/>
  </si>
  <si>
    <t>[성경퀴즈대회 1등 식사]
 * 매드포갈릭 롯데시네마월드타워점
  - 식대</t>
    <phoneticPr fontId="4" type="noConversion"/>
  </si>
  <si>
    <t>[청년부 필요 용품 구입]
 * 세븐일레븐 강동오륜점
  - 규격봉투 외 2건</t>
    <phoneticPr fontId="5" type="noConversion"/>
  </si>
  <si>
    <t>[청년부 주일 점심식사]
 * GS25성내유토빌점
  - 오뚜기전복죽 2개</t>
    <phoneticPr fontId="4" type="noConversion"/>
  </si>
  <si>
    <t>[성경퀴즈대회 2등,4등 연합식사]
 * 미소야 둔촌점
  - 식대</t>
    <phoneticPr fontId="4" type="noConversion"/>
  </si>
  <si>
    <t>현금</t>
    <phoneticPr fontId="4" type="noConversion"/>
  </si>
  <si>
    <t>[4월 생일자 케익 구입]
 * 배스킨라빈스 풍납동
  - 아이스크림 케이크 1개</t>
    <phoneticPr fontId="4" type="noConversion"/>
  </si>
  <si>
    <t>[청년부 주일 점심식사]
 * 교회 식당
  - 식대(10명)</t>
    <phoneticPr fontId="4" type="noConversion"/>
  </si>
  <si>
    <t>[성경퀴즈대회 3등 상금 지급]</t>
    <phoneticPr fontId="4" type="noConversion"/>
  </si>
  <si>
    <t>[성경퀴즈대회 2등,4등 연합식사 후 커피]
 * 호야커피
  - 음료</t>
    <phoneticPr fontId="4" type="noConversion"/>
  </si>
  <si>
    <t>4월 예산 받음</t>
    <phoneticPr fontId="5" type="noConversion"/>
  </si>
  <si>
    <t>4</t>
    <phoneticPr fontId="5" type="noConversion"/>
  </si>
  <si>
    <t>비고</t>
    <phoneticPr fontId="4" type="noConversion"/>
  </si>
  <si>
    <t>지급
(식사 후 영수증
준다고 했음)</t>
    <phoneticPr fontId="4" type="noConversion"/>
  </si>
  <si>
    <t>죽을 먹어야 하는 
청년을 위한 구입</t>
    <phoneticPr fontId="4" type="noConversion"/>
  </si>
  <si>
    <t>개인선결제 및
 후지급</t>
    <phoneticPr fontId="5" type="noConversion"/>
  </si>
  <si>
    <t>개인선지불 및
 후지급</t>
    <phoneticPr fontId="5" type="noConversion"/>
  </si>
  <si>
    <t>개인선지불 및 
후지급
(영수증 첨부예정)</t>
    <phoneticPr fontId="5" type="noConversion"/>
  </si>
  <si>
    <t>개인카드선결제 및 
후지급
(영수증 첨부예정)</t>
    <phoneticPr fontId="4" type="noConversion"/>
  </si>
  <si>
    <t>개인선결제 및
 후지급</t>
    <phoneticPr fontId="5" type="noConversion"/>
  </si>
  <si>
    <r>
      <t xml:space="preserve">    &lt; 2018년 포이에마 청년부 4월 지출 내역 &gt; </t>
    </r>
    <r>
      <rPr>
        <b/>
        <sz val="20"/>
        <rFont val="HY견명조"/>
        <family val="1"/>
        <charset val="129"/>
      </rPr>
      <t>(기록자 : 윤다인)</t>
    </r>
    <phoneticPr fontId="5" type="noConversion"/>
  </si>
  <si>
    <t>사업비에서 
성경퀴즈대회 비용사용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</si>
</sst>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#,##0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name val="HY견명조"/>
      <family val="1"/>
      <charset val="129"/>
    </font>
    <font>
      <b/>
      <sz val="16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14"/>
      <name val="HY견명조"/>
      <family val="1"/>
      <charset val="129"/>
    </font>
    <font>
      <b/>
      <sz val="26"/>
      <name val="HY견명조"/>
      <family val="1"/>
      <charset val="129"/>
    </font>
    <font>
      <b/>
      <sz val="20"/>
      <name val="휴먼명조"/>
      <family val="3"/>
      <charset val="129"/>
    </font>
    <font>
      <b/>
      <sz val="20"/>
      <color theme="1"/>
      <name val="휴먼명조"/>
      <family val="3"/>
      <charset val="129"/>
    </font>
    <font>
      <sz val="20"/>
      <name val="휴먼명조"/>
      <family val="3"/>
      <charset val="129"/>
    </font>
    <font>
      <sz val="20"/>
      <color theme="1"/>
      <name val="휴먼명조"/>
      <family val="3"/>
      <charset val="129"/>
    </font>
    <font>
      <sz val="20"/>
      <name val="HY견명조"/>
      <family val="1"/>
      <charset val="129"/>
    </font>
    <font>
      <sz val="20"/>
      <color rgb="FFFF0000"/>
      <name val="HY견명조"/>
      <family val="1"/>
      <charset val="129"/>
    </font>
    <font>
      <sz val="20"/>
      <color theme="1"/>
      <name val="HY견명조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41" fontId="6" fillId="0" borderId="0" xfId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4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6" fontId="8" fillId="0" borderId="0" xfId="0" applyNumberFormat="1" applyFont="1" applyFill="1" applyBorder="1" applyAlignment="1">
      <alignment horizontal="right" vertical="center"/>
    </xf>
    <xf numFmtId="49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41" fontId="12" fillId="0" borderId="0" xfId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41" fontId="12" fillId="0" borderId="3" xfId="1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/>
    </xf>
    <xf numFmtId="41" fontId="12" fillId="0" borderId="3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1" fontId="10" fillId="3" borderId="3" xfId="1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left" vertical="center" wrapText="1"/>
    </xf>
    <xf numFmtId="41" fontId="15" fillId="0" borderId="2" xfId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left" vertical="center" wrapText="1"/>
    </xf>
    <xf numFmtId="41" fontId="14" fillId="0" borderId="3" xfId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4" fillId="4" borderId="3" xfId="0" applyNumberFormat="1" applyFont="1" applyFill="1" applyBorder="1" applyAlignment="1">
      <alignment horizontal="center" vertical="center" wrapText="1"/>
    </xf>
    <xf numFmtId="0" fontId="14" fillId="0" borderId="3" xfId="1" applyNumberFormat="1" applyFont="1" applyFill="1" applyBorder="1" applyAlignment="1">
      <alignment horizontal="center" vertical="center"/>
    </xf>
    <xf numFmtId="41" fontId="2" fillId="2" borderId="3" xfId="1" applyFont="1" applyFill="1" applyBorder="1" applyAlignment="1">
      <alignment horizontal="center" vertical="center"/>
    </xf>
    <xf numFmtId="49" fontId="10" fillId="3" borderId="4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 applyAlignment="1">
      <alignment horizontal="center" vertical="center"/>
    </xf>
    <xf numFmtId="49" fontId="10" fillId="3" borderId="6" xfId="0" applyNumberFormat="1" applyFont="1" applyFill="1" applyBorder="1" applyAlignment="1">
      <alignment horizontal="center" vertical="center"/>
    </xf>
    <xf numFmtId="41" fontId="12" fillId="0" borderId="9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1" fontId="12" fillId="0" borderId="7" xfId="1" applyFont="1" applyFill="1" applyBorder="1" applyAlignment="1">
      <alignment horizontal="center" vertical="center"/>
    </xf>
    <xf numFmtId="41" fontId="12" fillId="0" borderId="2" xfId="1" applyFont="1" applyFill="1" applyBorder="1" applyAlignment="1">
      <alignment horizontal="center" vertical="center"/>
    </xf>
    <xf numFmtId="41" fontId="12" fillId="0" borderId="9" xfId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9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tabSelected="1" zoomScale="70" zoomScaleNormal="70" zoomScaleSheetLayoutView="55" workbookViewId="0">
      <pane ySplit="4" topLeftCell="A20" activePane="bottomLeft" state="frozen"/>
      <selection pane="bottomLeft" sqref="A1:J2"/>
    </sheetView>
  </sheetViews>
  <sheetFormatPr defaultRowHeight="16.5"/>
  <cols>
    <col min="1" max="1" width="8.125" customWidth="1"/>
    <col min="2" max="2" width="7.125" bestFit="1" customWidth="1"/>
    <col min="3" max="3" width="12.75" bestFit="1" customWidth="1"/>
    <col min="4" max="4" width="18.5" bestFit="1" customWidth="1"/>
    <col min="5" max="5" width="64.75" customWidth="1"/>
    <col min="6" max="7" width="26.625" bestFit="1" customWidth="1"/>
    <col min="8" max="8" width="24.25" bestFit="1" customWidth="1"/>
    <col min="9" max="9" width="42" bestFit="1" customWidth="1"/>
    <col min="10" max="10" width="30.5" style="9" customWidth="1"/>
    <col min="12" max="12" width="10.25" bestFit="1" customWidth="1"/>
  </cols>
  <sheetData>
    <row r="1" spans="1:10" ht="20.100000000000001" customHeight="1">
      <c r="A1" s="51" t="s">
        <v>61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20.100000000000001" customHeight="1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0" ht="20.100000000000001" customHeight="1">
      <c r="A3" s="1"/>
      <c r="B3" s="1"/>
      <c r="C3" s="1"/>
      <c r="D3" s="1"/>
      <c r="E3" s="1"/>
      <c r="F3" s="1"/>
      <c r="G3" s="1"/>
      <c r="H3" s="1"/>
      <c r="I3" s="1"/>
      <c r="J3" s="10" t="s">
        <v>0</v>
      </c>
    </row>
    <row r="4" spans="1:10" ht="102.75" thickBot="1">
      <c r="A4" s="23" t="s">
        <v>1</v>
      </c>
      <c r="B4" s="24" t="s">
        <v>2</v>
      </c>
      <c r="C4" s="24" t="s">
        <v>3</v>
      </c>
      <c r="D4" s="24" t="s">
        <v>4</v>
      </c>
      <c r="E4" s="23" t="s">
        <v>5</v>
      </c>
      <c r="F4" s="24" t="s">
        <v>6</v>
      </c>
      <c r="G4" s="24" t="s">
        <v>7</v>
      </c>
      <c r="H4" s="24" t="s">
        <v>8</v>
      </c>
      <c r="I4" s="23" t="s">
        <v>9</v>
      </c>
      <c r="J4" s="23" t="s">
        <v>10</v>
      </c>
    </row>
    <row r="5" spans="1:10" ht="66" customHeight="1" thickTop="1">
      <c r="A5" s="25"/>
      <c r="B5" s="26">
        <v>4</v>
      </c>
      <c r="C5" s="26"/>
      <c r="D5" s="27" t="s">
        <v>11</v>
      </c>
      <c r="E5" s="28" t="s">
        <v>51</v>
      </c>
      <c r="F5" s="29">
        <v>700000</v>
      </c>
      <c r="G5" s="29"/>
      <c r="H5" s="29">
        <f>F5-G5</f>
        <v>700000</v>
      </c>
      <c r="I5" s="30" t="s">
        <v>12</v>
      </c>
      <c r="J5" s="31"/>
    </row>
    <row r="6" spans="1:10" ht="76.5">
      <c r="A6" s="32">
        <v>1</v>
      </c>
      <c r="B6" s="33">
        <v>4</v>
      </c>
      <c r="C6" s="32">
        <v>1</v>
      </c>
      <c r="D6" s="34" t="s">
        <v>32</v>
      </c>
      <c r="E6" s="35" t="s">
        <v>33</v>
      </c>
      <c r="F6" s="36"/>
      <c r="G6" s="36">
        <v>16600</v>
      </c>
      <c r="H6" s="36">
        <f t="shared" ref="H6:H23" si="0">H5-G6</f>
        <v>683400</v>
      </c>
      <c r="I6" s="37" t="s">
        <v>34</v>
      </c>
      <c r="J6" s="38" t="s">
        <v>60</v>
      </c>
    </row>
    <row r="7" spans="1:10" ht="76.5">
      <c r="A7" s="32">
        <v>2</v>
      </c>
      <c r="B7" s="33">
        <v>4</v>
      </c>
      <c r="C7" s="32">
        <v>8</v>
      </c>
      <c r="D7" s="34" t="s">
        <v>32</v>
      </c>
      <c r="E7" s="35" t="s">
        <v>35</v>
      </c>
      <c r="F7" s="36"/>
      <c r="G7" s="36">
        <v>36400</v>
      </c>
      <c r="H7" s="36">
        <f t="shared" si="0"/>
        <v>647000</v>
      </c>
      <c r="I7" s="37" t="s">
        <v>34</v>
      </c>
      <c r="J7" s="38"/>
    </row>
    <row r="8" spans="1:10" ht="76.5">
      <c r="A8" s="32">
        <v>3</v>
      </c>
      <c r="B8" s="33">
        <v>4</v>
      </c>
      <c r="C8" s="32">
        <v>10</v>
      </c>
      <c r="D8" s="34" t="s">
        <v>36</v>
      </c>
      <c r="E8" s="35" t="s">
        <v>37</v>
      </c>
      <c r="F8" s="36"/>
      <c r="G8" s="36">
        <v>14000</v>
      </c>
      <c r="H8" s="36">
        <f t="shared" si="0"/>
        <v>633000</v>
      </c>
      <c r="I8" s="37" t="s">
        <v>34</v>
      </c>
      <c r="J8" s="38" t="s">
        <v>56</v>
      </c>
    </row>
    <row r="9" spans="1:10" ht="76.5">
      <c r="A9" s="32">
        <v>4</v>
      </c>
      <c r="B9" s="33">
        <v>4</v>
      </c>
      <c r="C9" s="32">
        <v>16</v>
      </c>
      <c r="D9" s="34" t="s">
        <v>38</v>
      </c>
      <c r="E9" s="35" t="s">
        <v>39</v>
      </c>
      <c r="F9" s="36"/>
      <c r="G9" s="36">
        <v>100000</v>
      </c>
      <c r="H9" s="36">
        <f t="shared" si="0"/>
        <v>533000</v>
      </c>
      <c r="I9" s="37" t="s">
        <v>34</v>
      </c>
      <c r="J9" s="38"/>
    </row>
    <row r="10" spans="1:10" ht="76.5">
      <c r="A10" s="32">
        <v>5</v>
      </c>
      <c r="B10" s="33">
        <v>4</v>
      </c>
      <c r="C10" s="32">
        <v>16</v>
      </c>
      <c r="D10" s="34" t="s">
        <v>38</v>
      </c>
      <c r="E10" s="35" t="s">
        <v>39</v>
      </c>
      <c r="F10" s="36"/>
      <c r="G10" s="36">
        <v>91400</v>
      </c>
      <c r="H10" s="36">
        <f t="shared" si="0"/>
        <v>441600</v>
      </c>
      <c r="I10" s="38" t="s">
        <v>34</v>
      </c>
      <c r="J10" s="39"/>
    </row>
    <row r="11" spans="1:10" ht="76.5">
      <c r="A11" s="32">
        <v>6</v>
      </c>
      <c r="B11" s="33">
        <v>4</v>
      </c>
      <c r="C11" s="32">
        <v>18</v>
      </c>
      <c r="D11" s="34" t="s">
        <v>36</v>
      </c>
      <c r="E11" s="35" t="s">
        <v>40</v>
      </c>
      <c r="F11" s="36"/>
      <c r="G11" s="36">
        <v>50000</v>
      </c>
      <c r="H11" s="36">
        <f t="shared" si="0"/>
        <v>391600</v>
      </c>
      <c r="I11" s="38" t="s">
        <v>34</v>
      </c>
      <c r="J11" s="39"/>
    </row>
    <row r="12" spans="1:10" ht="76.5">
      <c r="A12" s="32">
        <v>7</v>
      </c>
      <c r="B12" s="33">
        <v>4</v>
      </c>
      <c r="C12" s="32">
        <v>19</v>
      </c>
      <c r="D12" s="34" t="s">
        <v>36</v>
      </c>
      <c r="E12" s="35" t="s">
        <v>41</v>
      </c>
      <c r="F12" s="36"/>
      <c r="G12" s="36">
        <v>8600</v>
      </c>
      <c r="H12" s="36">
        <f t="shared" si="0"/>
        <v>383000</v>
      </c>
      <c r="I12" s="38" t="s">
        <v>34</v>
      </c>
      <c r="J12" s="39"/>
    </row>
    <row r="13" spans="1:10" ht="76.5">
      <c r="A13" s="32">
        <v>8</v>
      </c>
      <c r="B13" s="33">
        <v>4</v>
      </c>
      <c r="C13" s="32">
        <v>22</v>
      </c>
      <c r="D13" s="34" t="s">
        <v>32</v>
      </c>
      <c r="E13" s="35" t="s">
        <v>35</v>
      </c>
      <c r="F13" s="36"/>
      <c r="G13" s="36">
        <v>36400</v>
      </c>
      <c r="H13" s="36">
        <f t="shared" si="0"/>
        <v>346600</v>
      </c>
      <c r="I13" s="38" t="s">
        <v>34</v>
      </c>
      <c r="J13" s="39"/>
    </row>
    <row r="14" spans="1:10" ht="76.5">
      <c r="A14" s="32">
        <v>9</v>
      </c>
      <c r="B14" s="33">
        <v>4</v>
      </c>
      <c r="C14" s="32">
        <v>29</v>
      </c>
      <c r="D14" s="34" t="s">
        <v>32</v>
      </c>
      <c r="E14" s="35" t="s">
        <v>42</v>
      </c>
      <c r="F14" s="36"/>
      <c r="G14" s="36">
        <v>90000</v>
      </c>
      <c r="H14" s="36">
        <f t="shared" si="0"/>
        <v>256600</v>
      </c>
      <c r="I14" s="38" t="s">
        <v>34</v>
      </c>
      <c r="J14" s="39"/>
    </row>
    <row r="15" spans="1:10" ht="76.5">
      <c r="A15" s="32">
        <v>10</v>
      </c>
      <c r="B15" s="33">
        <v>4</v>
      </c>
      <c r="C15" s="32">
        <v>29</v>
      </c>
      <c r="D15" s="34" t="s">
        <v>32</v>
      </c>
      <c r="E15" s="35" t="s">
        <v>35</v>
      </c>
      <c r="F15" s="36"/>
      <c r="G15" s="36">
        <v>36400</v>
      </c>
      <c r="H15" s="36">
        <f t="shared" si="0"/>
        <v>220200</v>
      </c>
      <c r="I15" s="38" t="s">
        <v>34</v>
      </c>
      <c r="J15" s="39"/>
    </row>
    <row r="16" spans="1:10" ht="76.5">
      <c r="A16" s="32">
        <v>11</v>
      </c>
      <c r="B16" s="33">
        <v>4</v>
      </c>
      <c r="C16" s="32">
        <v>29</v>
      </c>
      <c r="D16" s="34" t="s">
        <v>32</v>
      </c>
      <c r="E16" s="35" t="s">
        <v>43</v>
      </c>
      <c r="F16" s="36"/>
      <c r="G16" s="36">
        <v>5800</v>
      </c>
      <c r="H16" s="36">
        <f t="shared" si="0"/>
        <v>214400</v>
      </c>
      <c r="I16" s="38" t="s">
        <v>34</v>
      </c>
      <c r="J16" s="39"/>
    </row>
    <row r="17" spans="1:12" ht="76.5">
      <c r="A17" s="32">
        <v>12</v>
      </c>
      <c r="B17" s="33">
        <v>4</v>
      </c>
      <c r="C17" s="32">
        <v>29</v>
      </c>
      <c r="D17" s="34" t="s">
        <v>32</v>
      </c>
      <c r="E17" s="35" t="s">
        <v>44</v>
      </c>
      <c r="F17" s="36"/>
      <c r="G17" s="36">
        <v>5600</v>
      </c>
      <c r="H17" s="36">
        <f t="shared" si="0"/>
        <v>208800</v>
      </c>
      <c r="I17" s="38" t="s">
        <v>34</v>
      </c>
      <c r="J17" s="39" t="s">
        <v>55</v>
      </c>
    </row>
    <row r="18" spans="1:12" ht="76.5">
      <c r="A18" s="32">
        <v>13</v>
      </c>
      <c r="B18" s="33">
        <v>4</v>
      </c>
      <c r="C18" s="32">
        <v>29</v>
      </c>
      <c r="D18" s="32" t="s">
        <v>32</v>
      </c>
      <c r="E18" s="35" t="s">
        <v>45</v>
      </c>
      <c r="F18" s="36"/>
      <c r="G18" s="36">
        <v>30000</v>
      </c>
      <c r="H18" s="36">
        <f t="shared" si="0"/>
        <v>178800</v>
      </c>
      <c r="I18" s="38" t="s">
        <v>46</v>
      </c>
      <c r="J18" s="39" t="s">
        <v>57</v>
      </c>
    </row>
    <row r="19" spans="1:12" ht="76.5">
      <c r="A19" s="32">
        <v>14</v>
      </c>
      <c r="B19" s="33">
        <v>4</v>
      </c>
      <c r="C19" s="32">
        <v>29</v>
      </c>
      <c r="D19" s="32" t="s">
        <v>32</v>
      </c>
      <c r="E19" s="35" t="s">
        <v>45</v>
      </c>
      <c r="F19" s="36"/>
      <c r="G19" s="36">
        <v>55000</v>
      </c>
      <c r="H19" s="36">
        <f t="shared" si="0"/>
        <v>123800</v>
      </c>
      <c r="I19" s="38" t="s">
        <v>46</v>
      </c>
      <c r="J19" s="39" t="s">
        <v>57</v>
      </c>
    </row>
    <row r="20" spans="1:12" ht="76.5">
      <c r="A20" s="32">
        <v>15</v>
      </c>
      <c r="B20" s="33">
        <v>4</v>
      </c>
      <c r="C20" s="32">
        <v>8</v>
      </c>
      <c r="D20" s="32" t="s">
        <v>38</v>
      </c>
      <c r="E20" s="35" t="s">
        <v>47</v>
      </c>
      <c r="F20" s="36"/>
      <c r="G20" s="36">
        <v>28000</v>
      </c>
      <c r="H20" s="36">
        <f t="shared" si="0"/>
        <v>95800</v>
      </c>
      <c r="I20" s="38" t="s">
        <v>34</v>
      </c>
      <c r="J20" s="40" t="s">
        <v>59</v>
      </c>
      <c r="L20" s="8"/>
    </row>
    <row r="21" spans="1:12" ht="76.5">
      <c r="A21" s="32">
        <v>16</v>
      </c>
      <c r="B21" s="33">
        <v>4</v>
      </c>
      <c r="C21" s="32">
        <v>15</v>
      </c>
      <c r="D21" s="32" t="s">
        <v>32</v>
      </c>
      <c r="E21" s="35" t="s">
        <v>48</v>
      </c>
      <c r="F21" s="36"/>
      <c r="G21" s="36">
        <v>30000</v>
      </c>
      <c r="H21" s="36">
        <f t="shared" si="0"/>
        <v>65800</v>
      </c>
      <c r="I21" s="38" t="s">
        <v>46</v>
      </c>
      <c r="J21" s="39" t="s">
        <v>57</v>
      </c>
    </row>
    <row r="22" spans="1:12" ht="66" customHeight="1">
      <c r="A22" s="32">
        <v>17</v>
      </c>
      <c r="B22" s="33">
        <v>4</v>
      </c>
      <c r="C22" s="32">
        <v>29</v>
      </c>
      <c r="D22" s="32" t="s">
        <v>32</v>
      </c>
      <c r="E22" s="35" t="s">
        <v>49</v>
      </c>
      <c r="F22" s="36"/>
      <c r="G22" s="36">
        <v>50000</v>
      </c>
      <c r="H22" s="36">
        <f t="shared" si="0"/>
        <v>15800</v>
      </c>
      <c r="I22" s="38" t="s">
        <v>46</v>
      </c>
      <c r="J22" s="39" t="s">
        <v>54</v>
      </c>
    </row>
    <row r="23" spans="1:12" ht="102">
      <c r="A23" s="32">
        <v>18</v>
      </c>
      <c r="B23" s="32">
        <v>4</v>
      </c>
      <c r="C23" s="32">
        <v>29</v>
      </c>
      <c r="D23" s="32" t="s">
        <v>32</v>
      </c>
      <c r="E23" s="35" t="s">
        <v>50</v>
      </c>
      <c r="F23" s="36"/>
      <c r="G23" s="36">
        <v>15000</v>
      </c>
      <c r="H23" s="41">
        <f t="shared" si="0"/>
        <v>800</v>
      </c>
      <c r="I23" s="38" t="s">
        <v>46</v>
      </c>
      <c r="J23" s="40" t="s">
        <v>58</v>
      </c>
    </row>
    <row r="24" spans="1:12" ht="42" customHeight="1">
      <c r="A24" s="53" t="s">
        <v>15</v>
      </c>
      <c r="B24" s="54"/>
      <c r="C24" s="54"/>
      <c r="D24" s="54"/>
      <c r="E24" s="55"/>
      <c r="F24" s="42">
        <f>SUM(F5:F18)</f>
        <v>700000</v>
      </c>
      <c r="G24" s="42">
        <f>SUM(G6:G23)</f>
        <v>699200</v>
      </c>
      <c r="H24" s="42">
        <f>F24-G24</f>
        <v>800</v>
      </c>
      <c r="I24" s="56" t="s">
        <v>16</v>
      </c>
      <c r="J24" s="57"/>
    </row>
    <row r="25" spans="1:12" ht="24.95" customHeight="1">
      <c r="A25" s="2"/>
      <c r="B25" s="3"/>
      <c r="C25" s="3"/>
      <c r="D25" s="3"/>
      <c r="E25" s="4"/>
      <c r="F25" s="5"/>
      <c r="G25" s="3"/>
      <c r="H25" s="3"/>
      <c r="I25" s="6"/>
      <c r="J25" s="6"/>
    </row>
    <row r="26" spans="1:12" ht="35.1" customHeight="1" thickBot="1">
      <c r="A26" s="7"/>
      <c r="B26" s="11" t="s">
        <v>17</v>
      </c>
      <c r="C26" s="11" t="s">
        <v>4</v>
      </c>
      <c r="D26" s="11" t="s">
        <v>18</v>
      </c>
      <c r="E26" s="12" t="s">
        <v>19</v>
      </c>
      <c r="F26" s="11" t="s">
        <v>20</v>
      </c>
      <c r="G26" s="11" t="s">
        <v>21</v>
      </c>
      <c r="H26" s="11" t="s">
        <v>8</v>
      </c>
      <c r="I26" s="13" t="s">
        <v>53</v>
      </c>
    </row>
    <row r="27" spans="1:12" ht="35.1" customHeight="1" thickTop="1">
      <c r="A27" s="7"/>
      <c r="B27" s="58" t="s">
        <v>52</v>
      </c>
      <c r="C27" s="58" t="s">
        <v>14</v>
      </c>
      <c r="D27" s="58" t="s">
        <v>22</v>
      </c>
      <c r="E27" s="14" t="s">
        <v>23</v>
      </c>
      <c r="F27" s="15">
        <v>200000</v>
      </c>
      <c r="G27" s="46">
        <f>SUM(G6,G7,G13,G14,G15,G16,G17,G18,G19,G21,G22,G23)</f>
        <v>407200</v>
      </c>
      <c r="H27" s="48">
        <f>400000-G27</f>
        <v>-7200</v>
      </c>
      <c r="I27" s="62" t="s">
        <v>62</v>
      </c>
    </row>
    <row r="28" spans="1:12" ht="35.1" customHeight="1">
      <c r="A28" s="7"/>
      <c r="B28" s="59"/>
      <c r="C28" s="60"/>
      <c r="D28" s="60"/>
      <c r="E28" s="16" t="s">
        <v>24</v>
      </c>
      <c r="F28" s="17">
        <v>200000</v>
      </c>
      <c r="G28" s="47"/>
      <c r="H28" s="49"/>
      <c r="I28" s="63"/>
    </row>
    <row r="29" spans="1:12" ht="35.1" customHeight="1">
      <c r="A29" s="7"/>
      <c r="B29" s="59"/>
      <c r="C29" s="61" t="s">
        <v>13</v>
      </c>
      <c r="D29" s="61" t="s">
        <v>25</v>
      </c>
      <c r="E29" s="16" t="s">
        <v>26</v>
      </c>
      <c r="F29" s="17">
        <v>100000</v>
      </c>
      <c r="G29" s="46">
        <f>SUM(G9,G10,G20)</f>
        <v>219400</v>
      </c>
      <c r="H29" s="50">
        <f>200000-G29</f>
        <v>-19400</v>
      </c>
      <c r="I29" s="64"/>
    </row>
    <row r="30" spans="1:12" ht="35.1" customHeight="1">
      <c r="A30" s="7"/>
      <c r="B30" s="59"/>
      <c r="C30" s="60"/>
      <c r="D30" s="60"/>
      <c r="E30" s="16" t="s">
        <v>27</v>
      </c>
      <c r="F30" s="17">
        <v>100000</v>
      </c>
      <c r="G30" s="47"/>
      <c r="H30" s="49"/>
      <c r="I30" s="65"/>
    </row>
    <row r="31" spans="1:12" ht="51">
      <c r="A31" s="7"/>
      <c r="B31" s="60"/>
      <c r="C31" s="18" t="s">
        <v>28</v>
      </c>
      <c r="D31" s="16" t="s">
        <v>29</v>
      </c>
      <c r="E31" s="16" t="s">
        <v>30</v>
      </c>
      <c r="F31" s="17">
        <v>100000</v>
      </c>
      <c r="G31" s="19">
        <f>SUM(G8,G11,G12)</f>
        <v>72600</v>
      </c>
      <c r="H31" s="17">
        <f>F31-G31</f>
        <v>27400</v>
      </c>
      <c r="I31" s="20"/>
    </row>
    <row r="32" spans="1:12" ht="35.1" customHeight="1">
      <c r="A32" s="7"/>
      <c r="B32" s="43" t="s">
        <v>31</v>
      </c>
      <c r="C32" s="44"/>
      <c r="D32" s="44"/>
      <c r="E32" s="45"/>
      <c r="F32" s="21">
        <f>SUM(F27:F31)</f>
        <v>700000</v>
      </c>
      <c r="G32" s="21">
        <f>SUM(G27:G31)</f>
        <v>699200</v>
      </c>
      <c r="H32" s="21">
        <f>SUM(H27:H31)</f>
        <v>800</v>
      </c>
      <c r="I32" s="22"/>
    </row>
  </sheetData>
  <mergeCells count="15">
    <mergeCell ref="A1:J2"/>
    <mergeCell ref="A24:E24"/>
    <mergeCell ref="I24:J24"/>
    <mergeCell ref="B27:B31"/>
    <mergeCell ref="C27:C28"/>
    <mergeCell ref="D27:D28"/>
    <mergeCell ref="C29:C30"/>
    <mergeCell ref="D29:D30"/>
    <mergeCell ref="I27:I28"/>
    <mergeCell ref="I29:I30"/>
    <mergeCell ref="B32:E32"/>
    <mergeCell ref="G27:G28"/>
    <mergeCell ref="G29:G30"/>
    <mergeCell ref="H27:H28"/>
    <mergeCell ref="H29:H30"/>
  </mergeCells>
  <phoneticPr fontId="4" type="noConversion"/>
  <conditionalFormatting sqref="F4:H4 A1:J3 F5:G23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</cp:lastModifiedBy>
  <cp:lastPrinted>2018-05-05T15:35:13Z</cp:lastPrinted>
  <dcterms:created xsi:type="dcterms:W3CDTF">2018-05-05T12:39:33Z</dcterms:created>
  <dcterms:modified xsi:type="dcterms:W3CDTF">2018-05-10T05:41:27Z</dcterms:modified>
</cp:coreProperties>
</file>