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05" windowWidth="20730" windowHeight="95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29" i="1" l="1"/>
  <c r="G30" i="1"/>
  <c r="H30" i="1" s="1"/>
  <c r="G29" i="1"/>
  <c r="G28" i="1"/>
  <c r="H28" i="1" s="1"/>
  <c r="G27" i="1"/>
  <c r="H27" i="1" s="1"/>
  <c r="G23" i="1"/>
  <c r="G26" i="1"/>
  <c r="H26" i="1" s="1"/>
  <c r="F31" i="1"/>
  <c r="F23" i="1"/>
  <c r="H5" i="1"/>
  <c r="H6" i="1" l="1"/>
  <c r="H7" i="1" s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/>
  <c r="H31" i="1"/>
  <c r="G31" i="1"/>
</calcChain>
</file>

<file path=xl/sharedStrings.xml><?xml version="1.0" encoding="utf-8"?>
<sst xmlns="http://schemas.openxmlformats.org/spreadsheetml/2006/main" count="94" uniqueCount="58">
  <si>
    <t>증빙
번호</t>
    <phoneticPr fontId="3" type="noConversion"/>
  </si>
  <si>
    <t>월</t>
  </si>
  <si>
    <t>일</t>
  </si>
  <si>
    <t>구분</t>
  </si>
  <si>
    <t>내역 (구매 장소 - 사용내역)</t>
  </si>
  <si>
    <t>수입</t>
  </si>
  <si>
    <t>지출</t>
  </si>
  <si>
    <t>잔액</t>
  </si>
  <si>
    <t>구분
(현금/카드/이체)</t>
  </si>
  <si>
    <t>비고</t>
  </si>
  <si>
    <t>입금</t>
  </si>
  <si>
    <t>이체</t>
    <phoneticPr fontId="3" type="noConversion"/>
  </si>
  <si>
    <t>사업비</t>
    <phoneticPr fontId="3" type="noConversion"/>
  </si>
  <si>
    <t>카드</t>
    <phoneticPr fontId="3" type="noConversion"/>
  </si>
  <si>
    <t>운영비</t>
    <phoneticPr fontId="3" type="noConversion"/>
  </si>
  <si>
    <t>합   계</t>
    <phoneticPr fontId="3" type="noConversion"/>
  </si>
  <si>
    <t>공  란</t>
    <phoneticPr fontId="3" type="noConversion"/>
  </si>
  <si>
    <t xml:space="preserve">월 </t>
  </si>
  <si>
    <t>담당</t>
    <phoneticPr fontId="3" type="noConversion"/>
  </si>
  <si>
    <t xml:space="preserve">항목 </t>
  </si>
  <si>
    <t>배정금액</t>
    <phoneticPr fontId="3" type="noConversion"/>
  </si>
  <si>
    <t>집행</t>
  </si>
  <si>
    <t>청년부</t>
    <phoneticPr fontId="3" type="noConversion"/>
  </si>
  <si>
    <t>성경공부 및 친교 지원</t>
    <phoneticPr fontId="3" type="noConversion"/>
  </si>
  <si>
    <t>식비</t>
    <phoneticPr fontId="3" type="noConversion"/>
  </si>
  <si>
    <t>임원단</t>
    <phoneticPr fontId="3" type="noConversion"/>
  </si>
  <si>
    <t>회의비</t>
    <phoneticPr fontId="3" type="noConversion"/>
  </si>
  <si>
    <t xml:space="preserve">생일 및 새신자 </t>
    <phoneticPr fontId="3" type="noConversion"/>
  </si>
  <si>
    <t>활동비</t>
  </si>
  <si>
    <t>소  계</t>
  </si>
  <si>
    <t>3월 예산 받음</t>
    <phoneticPr fontId="3" type="noConversion"/>
  </si>
  <si>
    <t>[청년부 주일 점심식사]
 *한솥(둔촌역점)
  -참치마요 외</t>
    <phoneticPr fontId="3" type="noConversion"/>
  </si>
  <si>
    <t>[임원회의 음료비]
 *제이브라운 약수점
  -커피 1잔</t>
    <phoneticPr fontId="3" type="noConversion"/>
  </si>
  <si>
    <t>[셀모임 간식 구입]
 *싱싱마트(풍납동 소재)
  -과자류 8개</t>
    <phoneticPr fontId="3" type="noConversion"/>
  </si>
  <si>
    <t>[3월 생일축하케익 구입]
 *성내 파리바게뜨
  -케익 1개</t>
    <phoneticPr fontId="3" type="noConversion"/>
  </si>
  <si>
    <t>[사탕목걸이 재료 구입]
 *문구센타위드
  -리본 외</t>
    <phoneticPr fontId="3" type="noConversion"/>
  </si>
  <si>
    <t>[목사님 심방비]
 *을밀대(마포구 염리동 소재)
  -식대</t>
    <phoneticPr fontId="3" type="noConversion"/>
  </si>
  <si>
    <t>[목사님 심방비]
 *스타벅스(둔촌동점)
  -스타벅스 카드 충전</t>
    <phoneticPr fontId="3" type="noConversion"/>
  </si>
  <si>
    <t>[청년부 전체 친교모임 비용]
 *도미노피자(둔촌점)
  -피자 5판</t>
    <phoneticPr fontId="3" type="noConversion"/>
  </si>
  <si>
    <t>[청년부 전체 친교모임 비용]
 *호식이두마리치킨(성내점)
  -치킨 외</t>
    <phoneticPr fontId="3" type="noConversion"/>
  </si>
  <si>
    <t>[청년부 전체 친교모임 비용]
 *GS25성내유토빌점
  -음료 5병</t>
    <phoneticPr fontId="3" type="noConversion"/>
  </si>
  <si>
    <t>[목사님 심방비]
 *롯데리아(둔촌점)
  -음료 외</t>
    <phoneticPr fontId="2" type="noConversion"/>
  </si>
  <si>
    <t>[목사님 심방비]
 *영양족발 순대국 2호점(강서구 화곡동)
  -식대</t>
    <phoneticPr fontId="2" type="noConversion"/>
  </si>
  <si>
    <t>[청년부 셀모임 간식비]
 *싱싱마트(풍납동)
  -과자류 외</t>
    <phoneticPr fontId="2" type="noConversion"/>
  </si>
  <si>
    <t>[청년부 주일 점심식사]
 *한솥(둔촌역점)
  -치킨마요 외</t>
    <phoneticPr fontId="2" type="noConversion"/>
  </si>
  <si>
    <t>운영비</t>
    <phoneticPr fontId="3" type="noConversion"/>
  </si>
  <si>
    <t>사업비</t>
    <phoneticPr fontId="3" type="noConversion"/>
  </si>
  <si>
    <t>활동비</t>
    <phoneticPr fontId="3" type="noConversion"/>
  </si>
  <si>
    <t>개인선결제 및 후지급</t>
    <phoneticPr fontId="3" type="noConversion"/>
  </si>
  <si>
    <t>카드</t>
    <phoneticPr fontId="2" type="noConversion"/>
  </si>
  <si>
    <t>(단위:원)</t>
    <phoneticPr fontId="3" type="noConversion"/>
  </si>
  <si>
    <t>[청년부 주일 점심식사]
 *교회식당
  -식대</t>
    <phoneticPr fontId="2" type="noConversion"/>
  </si>
  <si>
    <t>현금</t>
    <phoneticPr fontId="2" type="noConversion"/>
  </si>
  <si>
    <t>3</t>
    <phoneticPr fontId="3" type="noConversion"/>
  </si>
  <si>
    <t>청년부 운영</t>
    <phoneticPr fontId="3" type="noConversion"/>
  </si>
  <si>
    <r>
      <t xml:space="preserve">    </t>
    </r>
    <r>
      <rPr>
        <b/>
        <sz val="24"/>
        <rFont val="HY견명조"/>
        <family val="1"/>
        <charset val="129"/>
      </rPr>
      <t>&lt; 2018년 포이에마 청년부 3월 지출 내역 &gt;</t>
    </r>
    <r>
      <rPr>
        <b/>
        <sz val="16"/>
        <rFont val="HY견명조"/>
        <family val="1"/>
        <charset val="129"/>
      </rPr>
      <t xml:space="preserve"> (기록자 : 윤다인)</t>
    </r>
    <phoneticPr fontId="3" type="noConversion"/>
  </si>
  <si>
    <t>청년부 및
 담당목사</t>
    <phoneticPr fontId="3" type="noConversion"/>
  </si>
  <si>
    <t>[임원회의 음료비]
 *제이브라운 약수점
  -음료 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</si>
</sst>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;#,##0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name val="HY견명조"/>
      <family val="1"/>
      <charset val="129"/>
    </font>
    <font>
      <b/>
      <sz val="12"/>
      <name val="HY견명조"/>
      <family val="1"/>
      <charset val="129"/>
    </font>
    <font>
      <b/>
      <sz val="20"/>
      <name val="HY견명조"/>
      <family val="1"/>
      <charset val="129"/>
    </font>
    <font>
      <b/>
      <sz val="24"/>
      <name val="HY견명조"/>
      <family val="1"/>
      <charset val="129"/>
    </font>
    <font>
      <sz val="12"/>
      <color theme="1"/>
      <name val="맑은 고딕"/>
      <family val="2"/>
      <charset val="129"/>
      <scheme val="minor"/>
    </font>
    <font>
      <sz val="16"/>
      <name val="HY견명조"/>
      <family val="1"/>
      <charset val="129"/>
    </font>
    <font>
      <sz val="16"/>
      <color rgb="FFFF0000"/>
      <name val="HY견명조"/>
      <family val="1"/>
      <charset val="129"/>
    </font>
    <font>
      <sz val="16"/>
      <color theme="1"/>
      <name val="HY견명조"/>
      <family val="1"/>
      <charset val="129"/>
    </font>
    <font>
      <sz val="16"/>
      <name val="굴림체"/>
      <family val="3"/>
      <charset val="129"/>
    </font>
    <font>
      <sz val="16"/>
      <color theme="1"/>
      <name val="맑은 고딕"/>
      <family val="2"/>
      <charset val="129"/>
      <scheme val="minor"/>
    </font>
    <font>
      <sz val="16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left" vertical="center" wrapText="1"/>
    </xf>
    <xf numFmtId="41" fontId="10" fillId="0" borderId="2" xfId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vertical="center" wrapText="1"/>
    </xf>
    <xf numFmtId="41" fontId="11" fillId="0" borderId="3" xfId="0" applyNumberFormat="1" applyFont="1" applyBorder="1">
      <alignment vertical="center"/>
    </xf>
    <xf numFmtId="0" fontId="10" fillId="0" borderId="3" xfId="0" applyNumberFormat="1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left" vertical="center" wrapText="1"/>
    </xf>
    <xf numFmtId="41" fontId="10" fillId="0" borderId="3" xfId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 wrapText="1"/>
    </xf>
    <xf numFmtId="41" fontId="4" fillId="2" borderId="3" xfId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left" vertical="center" wrapText="1"/>
    </xf>
    <xf numFmtId="41" fontId="12" fillId="0" borderId="0" xfId="1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13" fillId="0" borderId="0" xfId="0" applyFont="1" applyAlignment="1">
      <alignment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41" fontId="9" fillId="0" borderId="0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/>
    </xf>
    <xf numFmtId="41" fontId="9" fillId="0" borderId="3" xfId="1" applyNumberFormat="1" applyFont="1" applyFill="1" applyBorder="1" applyAlignment="1">
      <alignment horizontal="center" vertical="center"/>
    </xf>
    <xf numFmtId="41" fontId="14" fillId="0" borderId="0" xfId="0" applyNumberFormat="1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/>
    </xf>
    <xf numFmtId="41" fontId="4" fillId="3" borderId="3" xfId="1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center" vertical="center"/>
    </xf>
    <xf numFmtId="49" fontId="4" fillId="3" borderId="5" xfId="0" applyNumberFormat="1" applyFont="1" applyFill="1" applyBorder="1" applyAlignment="1">
      <alignment horizontal="center" vertical="center"/>
    </xf>
    <xf numFmtId="49" fontId="4" fillId="3" borderId="6" xfId="0" applyNumberFormat="1" applyFont="1" applyFill="1" applyBorder="1" applyAlignment="1">
      <alignment horizontal="center" vertical="center"/>
    </xf>
    <xf numFmtId="49" fontId="9" fillId="0" borderId="7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9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49" fontId="9" fillId="0" borderId="8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tabSelected="1" view="pageBreakPreview" zoomScale="60" zoomScaleNormal="85" workbookViewId="0">
      <pane ySplit="4" topLeftCell="A29" activePane="bottomLeft" state="frozen"/>
      <selection pane="bottomLeft" sqref="A1:J2"/>
    </sheetView>
  </sheetViews>
  <sheetFormatPr defaultRowHeight="16.5" x14ac:dyDescent="0.3"/>
  <cols>
    <col min="1" max="1" width="9.5" customWidth="1"/>
    <col min="2" max="2" width="5.375" bestFit="1" customWidth="1"/>
    <col min="3" max="3" width="8.5" bestFit="1" customWidth="1"/>
    <col min="4" max="4" width="21.125" bestFit="1" customWidth="1"/>
    <col min="5" max="5" width="44" bestFit="1" customWidth="1"/>
    <col min="6" max="7" width="22.375" bestFit="1" customWidth="1"/>
    <col min="8" max="8" width="20.125" bestFit="1" customWidth="1"/>
    <col min="9" max="9" width="23.25" style="1" bestFit="1" customWidth="1"/>
    <col min="10" max="10" width="21.5" customWidth="1"/>
  </cols>
  <sheetData>
    <row r="1" spans="1:10" x14ac:dyDescent="0.3">
      <c r="A1" s="52" t="s">
        <v>55</v>
      </c>
      <c r="B1" s="53"/>
      <c r="C1" s="53"/>
      <c r="D1" s="53"/>
      <c r="E1" s="53"/>
      <c r="F1" s="53"/>
      <c r="G1" s="53"/>
      <c r="H1" s="53"/>
      <c r="I1" s="53"/>
      <c r="J1" s="53"/>
    </row>
    <row r="2" spans="1:10" ht="33" customHeight="1" x14ac:dyDescent="0.3">
      <c r="A2" s="53"/>
      <c r="B2" s="53"/>
      <c r="C2" s="53"/>
      <c r="D2" s="53"/>
      <c r="E2" s="53"/>
      <c r="F2" s="53"/>
      <c r="G2" s="53"/>
      <c r="H2" s="53"/>
      <c r="I2" s="53"/>
      <c r="J2" s="53"/>
    </row>
    <row r="3" spans="1:10" ht="20.25" x14ac:dyDescent="0.3">
      <c r="A3" s="2"/>
      <c r="B3" s="2"/>
      <c r="C3" s="2"/>
      <c r="D3" s="2"/>
      <c r="E3" s="2"/>
      <c r="F3" s="2"/>
      <c r="G3" s="2"/>
      <c r="H3" s="2"/>
      <c r="I3" s="2"/>
      <c r="J3" s="3" t="s">
        <v>50</v>
      </c>
    </row>
    <row r="4" spans="1:10" ht="60" customHeight="1" thickBot="1" x14ac:dyDescent="0.35">
      <c r="A4" s="5" t="s">
        <v>0</v>
      </c>
      <c r="B4" s="6" t="s">
        <v>1</v>
      </c>
      <c r="C4" s="6" t="s">
        <v>2</v>
      </c>
      <c r="D4" s="6" t="s">
        <v>3</v>
      </c>
      <c r="E4" s="5" t="s">
        <v>4</v>
      </c>
      <c r="F4" s="6" t="s">
        <v>5</v>
      </c>
      <c r="G4" s="6" t="s">
        <v>6</v>
      </c>
      <c r="H4" s="6" t="s">
        <v>7</v>
      </c>
      <c r="I4" s="5" t="s">
        <v>8</v>
      </c>
      <c r="J4" s="5" t="s">
        <v>9</v>
      </c>
    </row>
    <row r="5" spans="1:10" s="4" customFormat="1" ht="60" customHeight="1" thickTop="1" x14ac:dyDescent="0.3">
      <c r="A5" s="7"/>
      <c r="B5" s="8">
        <v>3</v>
      </c>
      <c r="C5" s="8">
        <v>4</v>
      </c>
      <c r="D5" s="9" t="s">
        <v>10</v>
      </c>
      <c r="E5" s="10" t="s">
        <v>30</v>
      </c>
      <c r="F5" s="11">
        <v>700000</v>
      </c>
      <c r="G5" s="11"/>
      <c r="H5" s="11">
        <f>F5-G5</f>
        <v>700000</v>
      </c>
      <c r="I5" s="12" t="s">
        <v>11</v>
      </c>
      <c r="J5" s="13"/>
    </row>
    <row r="6" spans="1:10" s="4" customFormat="1" ht="60" customHeight="1" x14ac:dyDescent="0.3">
      <c r="A6" s="14">
        <v>1</v>
      </c>
      <c r="B6" s="15">
        <v>3</v>
      </c>
      <c r="C6" s="14">
        <v>1</v>
      </c>
      <c r="D6" s="16" t="s">
        <v>45</v>
      </c>
      <c r="E6" s="17" t="s">
        <v>57</v>
      </c>
      <c r="F6" s="18"/>
      <c r="G6" s="18">
        <v>60200</v>
      </c>
      <c r="H6" s="18">
        <f>H5-G6</f>
        <v>639800</v>
      </c>
      <c r="I6" s="19" t="s">
        <v>49</v>
      </c>
      <c r="J6" s="20" t="s">
        <v>48</v>
      </c>
    </row>
    <row r="7" spans="1:10" s="4" customFormat="1" ht="60" customHeight="1" x14ac:dyDescent="0.3">
      <c r="A7" s="14">
        <v>2</v>
      </c>
      <c r="B7" s="15">
        <v>3</v>
      </c>
      <c r="C7" s="14">
        <v>1</v>
      </c>
      <c r="D7" s="16" t="s">
        <v>45</v>
      </c>
      <c r="E7" s="17" t="s">
        <v>32</v>
      </c>
      <c r="F7" s="18"/>
      <c r="G7" s="18">
        <v>3900</v>
      </c>
      <c r="H7" s="18">
        <f>H6-G7</f>
        <v>635900</v>
      </c>
      <c r="I7" s="19" t="s">
        <v>49</v>
      </c>
      <c r="J7" s="20" t="s">
        <v>48</v>
      </c>
    </row>
    <row r="8" spans="1:10" s="4" customFormat="1" ht="60" customHeight="1" x14ac:dyDescent="0.3">
      <c r="A8" s="14">
        <v>3</v>
      </c>
      <c r="B8" s="15">
        <v>3</v>
      </c>
      <c r="C8" s="14">
        <v>3</v>
      </c>
      <c r="D8" s="16" t="s">
        <v>46</v>
      </c>
      <c r="E8" s="17" t="s">
        <v>33</v>
      </c>
      <c r="F8" s="18"/>
      <c r="G8" s="18">
        <v>29300</v>
      </c>
      <c r="H8" s="18">
        <f t="shared" ref="H8:H19" si="0">H7-G8</f>
        <v>606600</v>
      </c>
      <c r="I8" s="19" t="s">
        <v>49</v>
      </c>
      <c r="J8" s="20" t="s">
        <v>48</v>
      </c>
    </row>
    <row r="9" spans="1:10" s="4" customFormat="1" ht="60" customHeight="1" x14ac:dyDescent="0.3">
      <c r="A9" s="14">
        <v>4</v>
      </c>
      <c r="B9" s="15">
        <v>3</v>
      </c>
      <c r="C9" s="14">
        <v>4</v>
      </c>
      <c r="D9" s="16" t="s">
        <v>12</v>
      </c>
      <c r="E9" s="17" t="s">
        <v>31</v>
      </c>
      <c r="F9" s="18"/>
      <c r="G9" s="18">
        <v>37300</v>
      </c>
      <c r="H9" s="18">
        <f t="shared" si="0"/>
        <v>569300</v>
      </c>
      <c r="I9" s="19" t="s">
        <v>49</v>
      </c>
      <c r="J9" s="20" t="s">
        <v>48</v>
      </c>
    </row>
    <row r="10" spans="1:10" s="4" customFormat="1" ht="60" customHeight="1" x14ac:dyDescent="0.3">
      <c r="A10" s="14">
        <v>5</v>
      </c>
      <c r="B10" s="15">
        <v>3</v>
      </c>
      <c r="C10" s="14">
        <v>4</v>
      </c>
      <c r="D10" s="16" t="s">
        <v>45</v>
      </c>
      <c r="E10" s="17" t="s">
        <v>34</v>
      </c>
      <c r="F10" s="18"/>
      <c r="G10" s="18">
        <v>23000</v>
      </c>
      <c r="H10" s="18">
        <f t="shared" si="0"/>
        <v>546300</v>
      </c>
      <c r="I10" s="20" t="s">
        <v>13</v>
      </c>
      <c r="J10" s="21"/>
    </row>
    <row r="11" spans="1:10" s="4" customFormat="1" ht="60" customHeight="1" x14ac:dyDescent="0.3">
      <c r="A11" s="14">
        <v>6</v>
      </c>
      <c r="B11" s="15">
        <v>3</v>
      </c>
      <c r="C11" s="14">
        <v>4</v>
      </c>
      <c r="D11" s="16" t="s">
        <v>45</v>
      </c>
      <c r="E11" s="17" t="s">
        <v>35</v>
      </c>
      <c r="F11" s="18"/>
      <c r="G11" s="18">
        <v>10200</v>
      </c>
      <c r="H11" s="18">
        <f t="shared" si="0"/>
        <v>536100</v>
      </c>
      <c r="I11" s="20" t="s">
        <v>13</v>
      </c>
      <c r="J11" s="21"/>
    </row>
    <row r="12" spans="1:10" s="4" customFormat="1" ht="60" customHeight="1" x14ac:dyDescent="0.3">
      <c r="A12" s="14">
        <v>7</v>
      </c>
      <c r="B12" s="15">
        <v>3</v>
      </c>
      <c r="C12" s="14">
        <v>4</v>
      </c>
      <c r="D12" s="16" t="s">
        <v>47</v>
      </c>
      <c r="E12" s="17" t="s">
        <v>36</v>
      </c>
      <c r="F12" s="18"/>
      <c r="G12" s="18">
        <v>22000</v>
      </c>
      <c r="H12" s="18">
        <f t="shared" si="0"/>
        <v>514100</v>
      </c>
      <c r="I12" s="20" t="s">
        <v>13</v>
      </c>
      <c r="J12" s="21"/>
    </row>
    <row r="13" spans="1:10" s="4" customFormat="1" ht="60" customHeight="1" x14ac:dyDescent="0.3">
      <c r="A13" s="14">
        <v>8</v>
      </c>
      <c r="B13" s="15">
        <v>3</v>
      </c>
      <c r="C13" s="14">
        <v>7</v>
      </c>
      <c r="D13" s="16" t="s">
        <v>47</v>
      </c>
      <c r="E13" s="17" t="s">
        <v>37</v>
      </c>
      <c r="F13" s="18"/>
      <c r="G13" s="18">
        <v>100000</v>
      </c>
      <c r="H13" s="18">
        <f t="shared" si="0"/>
        <v>414100</v>
      </c>
      <c r="I13" s="20" t="s">
        <v>13</v>
      </c>
      <c r="J13" s="21"/>
    </row>
    <row r="14" spans="1:10" s="4" customFormat="1" ht="60" customHeight="1" x14ac:dyDescent="0.3">
      <c r="A14" s="14">
        <v>9</v>
      </c>
      <c r="B14" s="15">
        <v>3</v>
      </c>
      <c r="C14" s="14">
        <v>11</v>
      </c>
      <c r="D14" s="16" t="s">
        <v>12</v>
      </c>
      <c r="E14" s="17" t="s">
        <v>38</v>
      </c>
      <c r="F14" s="18"/>
      <c r="G14" s="18">
        <v>106500</v>
      </c>
      <c r="H14" s="18">
        <f>H13-G14</f>
        <v>307600</v>
      </c>
      <c r="I14" s="20" t="s">
        <v>13</v>
      </c>
      <c r="J14" s="21"/>
    </row>
    <row r="15" spans="1:10" s="4" customFormat="1" ht="60" customHeight="1" x14ac:dyDescent="0.3">
      <c r="A15" s="14">
        <v>10</v>
      </c>
      <c r="B15" s="15">
        <v>3</v>
      </c>
      <c r="C15" s="14">
        <v>11</v>
      </c>
      <c r="D15" s="16" t="s">
        <v>46</v>
      </c>
      <c r="E15" s="17" t="s">
        <v>39</v>
      </c>
      <c r="F15" s="18"/>
      <c r="G15" s="18">
        <v>64000</v>
      </c>
      <c r="H15" s="18">
        <f t="shared" si="0"/>
        <v>243600</v>
      </c>
      <c r="I15" s="20" t="s">
        <v>13</v>
      </c>
      <c r="J15" s="21"/>
    </row>
    <row r="16" spans="1:10" s="4" customFormat="1" ht="60" customHeight="1" x14ac:dyDescent="0.3">
      <c r="A16" s="14">
        <v>11</v>
      </c>
      <c r="B16" s="15">
        <v>3</v>
      </c>
      <c r="C16" s="14">
        <v>11</v>
      </c>
      <c r="D16" s="14" t="s">
        <v>46</v>
      </c>
      <c r="E16" s="17" t="s">
        <v>40</v>
      </c>
      <c r="F16" s="18"/>
      <c r="G16" s="18">
        <v>10920</v>
      </c>
      <c r="H16" s="18">
        <f t="shared" si="0"/>
        <v>232680</v>
      </c>
      <c r="I16" s="20" t="s">
        <v>13</v>
      </c>
      <c r="J16" s="22"/>
    </row>
    <row r="17" spans="1:10" s="4" customFormat="1" ht="60" customHeight="1" x14ac:dyDescent="0.3">
      <c r="A17" s="14">
        <v>12</v>
      </c>
      <c r="B17" s="15">
        <v>3</v>
      </c>
      <c r="C17" s="14">
        <v>15</v>
      </c>
      <c r="D17" s="14" t="s">
        <v>47</v>
      </c>
      <c r="E17" s="17" t="s">
        <v>41</v>
      </c>
      <c r="F17" s="18"/>
      <c r="G17" s="18">
        <v>7700</v>
      </c>
      <c r="H17" s="18">
        <f t="shared" si="0"/>
        <v>224980</v>
      </c>
      <c r="I17" s="20" t="s">
        <v>13</v>
      </c>
      <c r="J17" s="22"/>
    </row>
    <row r="18" spans="1:10" s="4" customFormat="1" ht="60" customHeight="1" x14ac:dyDescent="0.3">
      <c r="A18" s="14">
        <v>13</v>
      </c>
      <c r="B18" s="15">
        <v>3</v>
      </c>
      <c r="C18" s="14">
        <v>18</v>
      </c>
      <c r="D18" s="14" t="s">
        <v>47</v>
      </c>
      <c r="E18" s="17" t="s">
        <v>42</v>
      </c>
      <c r="F18" s="18"/>
      <c r="G18" s="18">
        <v>20000</v>
      </c>
      <c r="H18" s="18">
        <f t="shared" si="0"/>
        <v>204980</v>
      </c>
      <c r="I18" s="20" t="s">
        <v>13</v>
      </c>
      <c r="J18" s="22"/>
    </row>
    <row r="19" spans="1:10" s="4" customFormat="1" ht="60" customHeight="1" x14ac:dyDescent="0.3">
      <c r="A19" s="14">
        <v>14</v>
      </c>
      <c r="B19" s="15">
        <v>3</v>
      </c>
      <c r="C19" s="14">
        <v>24</v>
      </c>
      <c r="D19" s="14" t="s">
        <v>46</v>
      </c>
      <c r="E19" s="17" t="s">
        <v>43</v>
      </c>
      <c r="F19" s="18"/>
      <c r="G19" s="18">
        <v>82200</v>
      </c>
      <c r="H19" s="18">
        <f t="shared" si="0"/>
        <v>122780</v>
      </c>
      <c r="I19" s="20" t="s">
        <v>13</v>
      </c>
      <c r="J19" s="21"/>
    </row>
    <row r="20" spans="1:10" s="4" customFormat="1" ht="60" customHeight="1" x14ac:dyDescent="0.3">
      <c r="A20" s="14">
        <v>15</v>
      </c>
      <c r="B20" s="15">
        <v>3</v>
      </c>
      <c r="C20" s="14">
        <v>25</v>
      </c>
      <c r="D20" s="14" t="s">
        <v>46</v>
      </c>
      <c r="E20" s="17" t="s">
        <v>44</v>
      </c>
      <c r="F20" s="18"/>
      <c r="G20" s="18">
        <v>36400</v>
      </c>
      <c r="H20" s="23">
        <f>H19-G20</f>
        <v>86380</v>
      </c>
      <c r="I20" s="20" t="s">
        <v>13</v>
      </c>
      <c r="J20" s="21"/>
    </row>
    <row r="21" spans="1:10" s="4" customFormat="1" ht="60" customHeight="1" x14ac:dyDescent="0.3">
      <c r="A21" s="24">
        <v>16</v>
      </c>
      <c r="B21" s="8">
        <v>3</v>
      </c>
      <c r="C21" s="24">
        <v>18</v>
      </c>
      <c r="D21" s="24" t="s">
        <v>46</v>
      </c>
      <c r="E21" s="25" t="s">
        <v>44</v>
      </c>
      <c r="F21" s="26"/>
      <c r="G21" s="26">
        <v>35600</v>
      </c>
      <c r="H21" s="26">
        <f>H20-G21</f>
        <v>50780</v>
      </c>
      <c r="I21" s="27" t="s">
        <v>49</v>
      </c>
      <c r="J21" s="28" t="s">
        <v>48</v>
      </c>
    </row>
    <row r="22" spans="1:10" s="4" customFormat="1" ht="60" customHeight="1" x14ac:dyDescent="0.3">
      <c r="A22" s="24">
        <v>17</v>
      </c>
      <c r="B22" s="24">
        <v>3</v>
      </c>
      <c r="C22" s="24">
        <v>11</v>
      </c>
      <c r="D22" s="24" t="s">
        <v>46</v>
      </c>
      <c r="E22" s="25" t="s">
        <v>51</v>
      </c>
      <c r="F22" s="26"/>
      <c r="G22" s="26">
        <v>30000</v>
      </c>
      <c r="H22" s="26">
        <f>H21-G22</f>
        <v>20780</v>
      </c>
      <c r="I22" s="27" t="s">
        <v>52</v>
      </c>
      <c r="J22" s="28" t="s">
        <v>48</v>
      </c>
    </row>
    <row r="23" spans="1:10" s="4" customFormat="1" ht="60" customHeight="1" x14ac:dyDescent="0.3">
      <c r="A23" s="54" t="s">
        <v>15</v>
      </c>
      <c r="B23" s="55"/>
      <c r="C23" s="55"/>
      <c r="D23" s="55"/>
      <c r="E23" s="56"/>
      <c r="F23" s="29">
        <f>SUM(F5:F18)</f>
        <v>700000</v>
      </c>
      <c r="G23" s="29">
        <f>SUM(G5:G22)</f>
        <v>679220</v>
      </c>
      <c r="H23" s="29">
        <f>F23-G23</f>
        <v>20780</v>
      </c>
      <c r="I23" s="57" t="s">
        <v>16</v>
      </c>
      <c r="J23" s="58"/>
    </row>
    <row r="24" spans="1:10" ht="60" customHeight="1" x14ac:dyDescent="0.3">
      <c r="A24" s="30"/>
      <c r="B24" s="31"/>
      <c r="C24" s="31"/>
      <c r="D24" s="31"/>
      <c r="E24" s="32"/>
      <c r="F24" s="33"/>
      <c r="G24" s="31"/>
      <c r="H24" s="31"/>
      <c r="I24" s="34"/>
      <c r="J24" s="35"/>
    </row>
    <row r="25" spans="1:10" ht="54.95" customHeight="1" thickBot="1" x14ac:dyDescent="0.35">
      <c r="A25" s="36"/>
      <c r="B25" s="37" t="s">
        <v>17</v>
      </c>
      <c r="C25" s="37" t="s">
        <v>3</v>
      </c>
      <c r="D25" s="37" t="s">
        <v>18</v>
      </c>
      <c r="E25" s="38" t="s">
        <v>19</v>
      </c>
      <c r="F25" s="37" t="s">
        <v>20</v>
      </c>
      <c r="G25" s="37" t="s">
        <v>21</v>
      </c>
      <c r="H25" s="37" t="s">
        <v>7</v>
      </c>
      <c r="I25" s="39"/>
      <c r="J25" s="36"/>
    </row>
    <row r="26" spans="1:10" ht="54.95" customHeight="1" thickTop="1" x14ac:dyDescent="0.3">
      <c r="A26" s="36"/>
      <c r="B26" s="49" t="s">
        <v>53</v>
      </c>
      <c r="C26" s="49" t="s">
        <v>12</v>
      </c>
      <c r="D26" s="49" t="s">
        <v>22</v>
      </c>
      <c r="E26" s="13" t="s">
        <v>23</v>
      </c>
      <c r="F26" s="40">
        <v>200000</v>
      </c>
      <c r="G26" s="41">
        <f>SUM(G8,G14,G15,G16,G19)</f>
        <v>292920</v>
      </c>
      <c r="H26" s="41">
        <f>F26-G26</f>
        <v>-92920</v>
      </c>
      <c r="I26" s="39"/>
      <c r="J26" s="36"/>
    </row>
    <row r="27" spans="1:10" ht="54.95" customHeight="1" x14ac:dyDescent="0.3">
      <c r="A27" s="36"/>
      <c r="B27" s="59"/>
      <c r="C27" s="50"/>
      <c r="D27" s="50"/>
      <c r="E27" s="20" t="s">
        <v>24</v>
      </c>
      <c r="F27" s="18">
        <v>200000</v>
      </c>
      <c r="G27" s="18">
        <f>SUM(G9,G20,G21,G22)</f>
        <v>139300</v>
      </c>
      <c r="H27" s="18">
        <f>F27-G27</f>
        <v>60700</v>
      </c>
      <c r="I27" s="39"/>
      <c r="J27" s="36"/>
    </row>
    <row r="28" spans="1:10" ht="54.95" customHeight="1" x14ac:dyDescent="0.3">
      <c r="A28" s="36"/>
      <c r="B28" s="59"/>
      <c r="C28" s="51" t="s">
        <v>14</v>
      </c>
      <c r="D28" s="51" t="s">
        <v>25</v>
      </c>
      <c r="E28" s="20" t="s">
        <v>26</v>
      </c>
      <c r="F28" s="18">
        <v>100000</v>
      </c>
      <c r="G28" s="42">
        <f>SUM(G6,G7)</f>
        <v>64100</v>
      </c>
      <c r="H28" s="18">
        <f>F28-G28</f>
        <v>35900</v>
      </c>
      <c r="I28" s="39"/>
      <c r="J28" s="36"/>
    </row>
    <row r="29" spans="1:10" ht="54.95" customHeight="1" x14ac:dyDescent="0.3">
      <c r="A29" s="36"/>
      <c r="B29" s="59"/>
      <c r="C29" s="50"/>
      <c r="D29" s="50"/>
      <c r="E29" s="20" t="s">
        <v>27</v>
      </c>
      <c r="F29" s="18">
        <v>100000</v>
      </c>
      <c r="G29" s="18">
        <f>SUM(G10,G11)</f>
        <v>33200</v>
      </c>
      <c r="H29" s="18">
        <f>F29-G29</f>
        <v>66800</v>
      </c>
      <c r="I29" s="43"/>
      <c r="J29" s="36"/>
    </row>
    <row r="30" spans="1:10" ht="54.95" customHeight="1" x14ac:dyDescent="0.3">
      <c r="A30" s="36"/>
      <c r="B30" s="50"/>
      <c r="C30" s="44" t="s">
        <v>28</v>
      </c>
      <c r="D30" s="20" t="s">
        <v>56</v>
      </c>
      <c r="E30" s="20" t="s">
        <v>54</v>
      </c>
      <c r="F30" s="18">
        <v>100000</v>
      </c>
      <c r="G30" s="18">
        <f>SUM(G12,G13,G17,G18)</f>
        <v>149700</v>
      </c>
      <c r="H30" s="18">
        <f>F30-G30</f>
        <v>-49700</v>
      </c>
      <c r="I30" s="39"/>
      <c r="J30" s="36"/>
    </row>
    <row r="31" spans="1:10" ht="54.95" customHeight="1" x14ac:dyDescent="0.3">
      <c r="A31" s="36"/>
      <c r="B31" s="46" t="s">
        <v>29</v>
      </c>
      <c r="C31" s="47"/>
      <c r="D31" s="47"/>
      <c r="E31" s="48"/>
      <c r="F31" s="45">
        <f>SUM(F26:F30)</f>
        <v>700000</v>
      </c>
      <c r="G31" s="45">
        <f>SUM(G26:G30)</f>
        <v>679220</v>
      </c>
      <c r="H31" s="45">
        <f>SUM(H26:H30)</f>
        <v>20780</v>
      </c>
      <c r="I31" s="39"/>
      <c r="J31" s="36"/>
    </row>
  </sheetData>
  <mergeCells count="9">
    <mergeCell ref="B31:E31"/>
    <mergeCell ref="D26:D27"/>
    <mergeCell ref="D28:D29"/>
    <mergeCell ref="A1:J2"/>
    <mergeCell ref="A23:E23"/>
    <mergeCell ref="I23:J23"/>
    <mergeCell ref="B26:B30"/>
    <mergeCell ref="C26:C27"/>
    <mergeCell ref="C28:C29"/>
  </mergeCells>
  <phoneticPr fontId="2" type="noConversion"/>
  <conditionalFormatting sqref="F4:H4 A1:J3 F5:G22">
    <cfRule type="cellIs" dxfId="0" priority="1" stopIfTrue="1" operator="lessThan">
      <formula>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4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1234</cp:lastModifiedBy>
  <cp:lastPrinted>2018-04-01T00:32:40Z</cp:lastPrinted>
  <dcterms:created xsi:type="dcterms:W3CDTF">2018-03-31T22:04:41Z</dcterms:created>
  <dcterms:modified xsi:type="dcterms:W3CDTF">2018-04-03T01:42:13Z</dcterms:modified>
</cp:coreProperties>
</file>